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607" documentId="13_ncr:1_{F6CB121F-512D-4AA6-A0C1-0FB36C537598}" xr6:coauthVersionLast="47" xr6:coauthVersionMax="47" xr10:uidLastSave="{E6B2DCEE-4E1C-4F7E-8F8A-648DC1948758}"/>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I2" i="6"/>
  <c r="I3" i="6"/>
  <c r="I4" i="6"/>
  <c r="I5" i="6"/>
  <c r="I6" i="6"/>
  <c r="I7" i="6"/>
  <c r="I8" i="6"/>
  <c r="I9" i="6"/>
  <c r="I10" i="6"/>
  <c r="I11" i="6"/>
  <c r="I12" i="6"/>
  <c r="I13" i="6"/>
  <c r="I14" i="6"/>
  <c r="I15" i="6"/>
  <c r="I16" i="6"/>
  <c r="I17" i="6"/>
  <c r="I18" i="6"/>
  <c r="I19" i="6"/>
  <c r="I20" i="6"/>
  <c r="I21" i="6"/>
  <c r="I22" i="6"/>
  <c r="I23" i="6"/>
  <c r="I24" i="6"/>
  <c r="I25" i="6"/>
  <c r="I26" i="6"/>
  <c r="I27" i="6"/>
  <c r="I28" i="6"/>
  <c r="I29" i="6"/>
  <c r="G2" i="6"/>
  <c r="G3" i="6"/>
  <c r="G4" i="6"/>
  <c r="G5" i="6"/>
  <c r="G6" i="6"/>
  <c r="G7" i="6"/>
  <c r="G8" i="6"/>
  <c r="G9" i="6"/>
  <c r="G10" i="6"/>
  <c r="G11" i="6"/>
  <c r="G12" i="6"/>
  <c r="G13" i="6"/>
  <c r="G14" i="6"/>
  <c r="G15" i="6"/>
  <c r="G16" i="6"/>
  <c r="G17" i="6"/>
  <c r="G18" i="6"/>
  <c r="G19" i="6"/>
  <c r="G20" i="6"/>
  <c r="G21" i="6"/>
  <c r="G22" i="6"/>
  <c r="G23" i="6"/>
  <c r="G24" i="6"/>
  <c r="G25" i="6"/>
  <c r="G26" i="6"/>
  <c r="G27" i="6"/>
  <c r="G28" i="6"/>
  <c r="G29" i="6"/>
  <c r="B2" i="6"/>
  <c r="B3" i="6"/>
  <c r="B4" i="6"/>
  <c r="B5" i="6"/>
  <c r="B6" i="6"/>
  <c r="B7" i="6"/>
  <c r="B8" i="6"/>
  <c r="B9" i="6"/>
  <c r="B10" i="6"/>
  <c r="B11" i="6"/>
  <c r="B12" i="6"/>
  <c r="B13" i="6"/>
  <c r="B14" i="6"/>
  <c r="B15" i="6"/>
  <c r="B16" i="6"/>
  <c r="B17" i="6"/>
  <c r="B18" i="6"/>
  <c r="B19" i="6"/>
  <c r="B20" i="6"/>
  <c r="B21" i="6"/>
  <c r="B22" i="6"/>
  <c r="B23" i="6"/>
  <c r="B24" i="6"/>
  <c r="B25" i="6"/>
  <c r="B26" i="6"/>
  <c r="B27" i="6"/>
  <c r="B28" i="6"/>
  <c r="B29" i="6"/>
  <c r="J2" i="6"/>
  <c r="J3" i="6"/>
  <c r="J4" i="6"/>
  <c r="J5" i="6"/>
  <c r="J6" i="6"/>
  <c r="J7" i="6"/>
  <c r="J8" i="6"/>
  <c r="J9" i="6"/>
  <c r="J10" i="6"/>
  <c r="J11" i="6"/>
  <c r="J12" i="6"/>
  <c r="J13" i="6"/>
  <c r="J14" i="6"/>
  <c r="J15" i="6"/>
  <c r="J16" i="6"/>
  <c r="J17" i="6"/>
  <c r="J18" i="6"/>
  <c r="J19" i="6"/>
  <c r="J20" i="6"/>
  <c r="J21" i="6"/>
  <c r="J22" i="6"/>
  <c r="J23" i="6"/>
  <c r="J24" i="6"/>
  <c r="J25" i="6"/>
  <c r="J26" i="6"/>
  <c r="J27" i="6"/>
  <c r="J28" i="6"/>
  <c r="J2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<sst xmlns="http://schemas.openxmlformats.org/spreadsheetml/2006/main" count="180275" uniqueCount="39122">
  <si>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</si>
  <si>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</si>
  <si>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</si>
  <si>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</si>
  <si>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</si>
  <si>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</si>
  <si>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</si>
  <si>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</si>
  <si>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</si>
  <si>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</si>
  <si>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</si>
  <si>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</si>
  <si>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</si>
  <si>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</si>
  <si>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</si>
  <si>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</si>
  <si>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</si>
  <si>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</si>
  <si>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</si>
  <si>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</si>
  <si>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</si>
  <si>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</si>
  <si>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</si>
  <si>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</si>
  <si>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</si>
  <si>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</si>
  <si>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</si>
  <si>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</si>
  <si>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</si>
  <si>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</si>
  <si>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</si>
  <si>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</si>
  <si>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</si>
  <si>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</si>
  <si>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</si>
  <si>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</si>
  <si>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</si>
  <si>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</si>
  <si>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</si>
  <si>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</si>
  <si>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</si>
  <si>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</si>
  <si>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</si>
  <si>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</si>
  <si>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</si>
  <si>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</si>
  <si>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</si>
  <si>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</si>
  <si>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</si>
  <si>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</si>
  <si>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</si>
  <si>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</si>
  <si>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</si>
  <si>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</si>
  <si>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</si>
  <si>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</si>
  <si>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</si>
  <si>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</si>
  <si>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</si>
  <si>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</si>
  <si>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</si>
  <si>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</si>
  <si>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</si>
  <si>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</si>
  <si>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</si>
  <si>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</si>
  <si>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</si>
  <si>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</si>
  <si>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</si>
  <si>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</si>
  <si>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</si>
  <si>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</si>
  <si>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</si>
  <si>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</si>
  <si>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</si>
  <si>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</si>
  <si>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</si>
  <si>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</si>
  <si>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</si>
  <si>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</si>
  <si>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</si>
  <si>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</si>
  <si>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</si>
  <si>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</si>
  <si>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</si>
  <si>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</si>
  <si>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</si>
  <si>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</si>
  <si>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</si>
  <si>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</si>
  <si>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</si>
  <si>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</si>
  <si>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</si>
  <si>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</si>
  <si>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</si>
  <si>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</si>
  <si>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</si>
  <si>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</si>
  <si>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</si>
  <si>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</si>
  <si>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</si>
  <si>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</si>
  <si>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</si>
  <si>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</si>
  <si>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</si>
  <si>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</si>
  <si>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</si>
  <si>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</si>
  <si>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</si>
  <si>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</si>
  <si>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</si>
  <si>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</si>
  <si>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</si>
  <si>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</si>
  <si>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</si>
  <si>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</si>
  <si>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</si>
  <si>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</si>
  <si>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</si>
  <si>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</si>
  <si>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</si>
  <si>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</si>
  <si>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</si>
  <si>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</si>
  <si>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</si>
  <si>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</si>
  <si>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</si>
  <si>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</si>
  <si>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</si>
  <si>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</si>
  <si>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</si>
  <si>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</si>
  <si>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</si>
  <si>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</si>
  <si>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</si>
  <si>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</si>
  <si>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</si>
  <si>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</si>
  <si>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</si>
  <si>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</si>
  <si>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</si>
  <si>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</si>
  <si>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</si>
  <si>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</si>
  <si>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</si>
  <si>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</si>
  <si>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</si>
  <si>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</si>
  <si>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</si>
  <si>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</si>
  <si>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</si>
  <si>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</si>
  <si>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</si>
  <si>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</si>
  <si>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</si>
  <si>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</si>
  <si>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</si>
  <si>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</si>
  <si>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</si>
  <si>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</si>
  <si>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</si>
  <si>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</si>
  <si>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</si>
  <si>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</si>
  <si>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</si>
  <si>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</si>
  <si>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</si>
  <si>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</si>
  <si>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</si>
  <si>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</si>
  <si>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</si>
  <si>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</si>
  <si>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</si>
  <si>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</si>
  <si>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</si>
  <si>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</si>
  <si>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</si>
  <si>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</si>
  <si>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</si>
  <si>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</si>
  <si>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</si>
  <si>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</si>
  <si>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</si>
  <si>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</si>
  <si>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</si>
  <si>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</si>
  <si>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</si>
  <si>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</si>
  <si>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</si>
  <si>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</si>
  <si>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</si>
  <si>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</si>
  <si>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</si>
  <si>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</si>
  <si>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</si>
  <si>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</si>
  <si>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</si>
  <si>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</si>
  <si>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</si>
  <si>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</si>
  <si>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</si>
  <si>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</si>
  <si>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</si>
  <si>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</si>
  <si>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</si>
  <si>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</si>
  <si>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</si>
  <si>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</si>
  <si>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</si>
  <si>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</si>
  <si>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</si>
  <si>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</si>
  <si>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</si>
  <si>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</si>
  <si>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</si>
  <si>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</si>
  <si>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</si>
  <si>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</si>
  <si>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</si>
  <si>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</si>
  <si>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</si>
  <si>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</si>
  <si>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</si>
  <si>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</si>
  <si>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</si>
  <si>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</si>
  <si>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</si>
  <si>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</si>
  <si>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</si>
  <si>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</si>
  <si>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</si>
  <si>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</si>
  <si>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</si>
  <si>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</si>
  <si>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</si>
  <si>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</si>
  <si>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</si>
  <si>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</si>
  <si>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</si>
  <si>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</si>
  <si>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</si>
  <si>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</si>
  <si>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</si>
  <si>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</si>
  <si>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</si>
  <si>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</si>
  <si>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</si>
  <si>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</si>
  <si>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</si>
  <si>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</si>
  <si>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</si>
  <si>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</si>
  <si>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</si>
  <si>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</si>
  <si>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</si>
  <si>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</si>
  <si>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</si>
  <si>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</si>
  <si>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</si>
  <si>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</si>
  <si>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</si>
  <si>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</si>
  <si>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</si>
  <si>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</si>
  <si>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</si>
  <si>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</si>
  <si>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</si>
  <si>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</si>
  <si>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</si>
  <si>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</si>
  <si>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</si>
  <si>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</si>
  <si>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</si>
  <si>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</si>
  <si>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</si>
  <si>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</si>
  <si>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</si>
  <si>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</si>
  <si>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</si>
  <si>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</si>
  <si>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</si>
  <si>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</si>
  <si>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</si>
  <si>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</si>
  <si>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</si>
  <si>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</si>
  <si>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</si>
  <si>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</si>
  <si>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</si>
  <si>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</si>
  <si>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</si>
  <si>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</si>
  <si>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</si>
  <si>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</si>
  <si>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</si>
  <si>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</si>
  <si>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</si>
  <si>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</si>
  <si>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</si>
  <si>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</si>
  <si>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</si>
  <si>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</si>
  <si>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</si>
  <si>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</si>
  <si>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</si>
  <si>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</si>
  <si>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</si>
  <si>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</si>
  <si>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</si>
  <si>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</si>
  <si>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</si>
  <si>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</si>
  <si>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</si>
  <si>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</si>
  <si>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</si>
  <si>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</si>
  <si>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</si>
  <si>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</si>
  <si>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</si>
  <si>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</si>
  <si>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</si>
  <si>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</si>
  <si>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</si>
  <si>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</si>
  <si>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</si>
  <si>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</si>
  <si>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</si>
  <si>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</si>
  <si>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</si>
  <si>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</si>
  <si>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</si>
  <si>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</si>
  <si>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</si>
  <si>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</si>
  <si>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</si>
  <si>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</si>
  <si>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</si>
  <si>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</si>
  <si>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</si>
  <si>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</si>
  <si>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</si>
  <si>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</si>
  <si>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</si>
  <si>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</si>
  <si>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</si>
  <si>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</si>
  <si>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</si>
  <si>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</si>
  <si>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</si>
  <si>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</si>
  <si>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</si>
  <si>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</si>
  <si>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</si>
  <si>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</si>
  <si>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</si>
  <si>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</si>
  <si>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</si>
  <si>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</si>
  <si>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</si>
  <si>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</si>
  <si>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</si>
  <si>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</si>
  <si>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</si>
  <si>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</si>
  <si>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</si>
  <si>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</si>
  <si>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</si>
  <si>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</si>
  <si>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</si>
  <si>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</si>
  <si>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</si>
  <si>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</si>
  <si>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</si>
  <si>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</si>
  <si>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</si>
  <si>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</si>
  <si>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</si>
  <si>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</si>
  <si>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</si>
  <si>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</si>
  <si>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</si>
  <si>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</si>
  <si>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</si>
  <si>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</si>
  <si>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</si>
  <si>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</si>
  <si>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</si>
  <si>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</si>
  <si>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</si>
  <si>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</si>
  <si>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</si>
  <si>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</si>
  <si>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</si>
  <si>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</si>
  <si>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</si>
  <si>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</si>
  <si>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</si>
  <si>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</si>
  <si>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</si>
  <si>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</si>
  <si>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</si>
  <si>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</si>
  <si>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</si>
  <si>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</si>
  <si>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</si>
  <si>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</si>
  <si>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</si>
  <si>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</si>
  <si>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</si>
  <si>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</si>
  <si>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</si>
  <si>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</si>
  <si>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</si>
  <si>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</si>
  <si>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</si>
  <si>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</si>
  <si>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</si>
  <si>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</si>
  <si>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</si>
  <si>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</si>
  <si>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</si>
  <si>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</si>
  <si>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</si>
  <si>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</si>
  <si>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</si>
  <si>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</si>
  <si>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</si>
  <si>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</si>
  <si>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</si>
  <si>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</si>
  <si>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</si>
  <si>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</si>
  <si>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</si>
  <si>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</si>
  <si>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</si>
  <si>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</si>
  <si>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</si>
  <si>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</si>
  <si>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</si>
  <si>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</si>
  <si>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</si>
  <si>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</si>
  <si>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</si>
  <si>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</si>
  <si>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</si>
  <si>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</si>
  <si>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</si>
  <si>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</si>
  <si>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</si>
  <si>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</si>
  <si>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</si>
  <si>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</si>
  <si>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</si>
  <si>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</si>
  <si>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</si>
  <si>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</si>
  <si>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</si>
  <si>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</si>
  <si>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</si>
  <si>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</si>
  <si>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</si>
  <si>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</si>
  <si>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</si>
  <si>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</si>
  <si>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</si>
  <si>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</si>
  <si>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</si>
  <si>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</si>
  <si>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</si>
  <si>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</si>
  <si>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</si>
  <si>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</si>
  <si>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</si>
  <si>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</si>
  <si>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</si>
  <si>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</si>
  <si>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</si>
  <si>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</si>
  <si>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</si>
  <si>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</si>
  <si>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</si>
  <si>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</si>
  <si>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</si>
  <si>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</si>
  <si>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</si>
  <si>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</si>
  <si>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</si>
  <si>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</si>
  <si>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</si>
  <si>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</si>
  <si>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</si>
  <si>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</si>
  <si>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</si>
  <si>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</si>
  <si>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</si>
  <si>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</si>
  <si>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</si>
  <si>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</si>
  <si>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</si>
  <si>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</si>
  <si>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</si>
  <si>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</si>
  <si>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</si>
  <si>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</si>
  <si>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</si>
  <si>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</si>
  <si>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</si>
  <si>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</si>
  <si>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</si>
  <si>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</si>
  <si>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</si>
  <si>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</si>
  <si>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</si>
  <si>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</si>
  <si>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</si>
  <si>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</si>
  <si>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</si>
  <si>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</si>
  <si>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</si>
  <si>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</si>
  <si>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</si>
  <si>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</si>
  <si>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</si>
  <si>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</si>
  <si>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</si>
  <si>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</si>
  <si>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</si>
  <si>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</si>
  <si>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</si>
  <si>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</si>
  <si>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</si>
  <si>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</si>
  <si>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</si>
  <si>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</si>
  <si>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</si>
  <si>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</si>
  <si>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</si>
  <si>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</si>
  <si>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</si>
  <si>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</si>
  <si>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</si>
  <si>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</si>
  <si>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</si>
  <si>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</si>
  <si>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</si>
  <si>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</si>
  <si>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</si>
  <si>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</si>
  <si>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</si>
  <si>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</si>
  <si>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</si>
  <si>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</si>
  <si>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</si>
  <si>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</si>
  <si>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</si>
  <si>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</si>
  <si>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</si>
  <si>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</si>
  <si>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</si>
  <si>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</si>
  <si>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</si>
  <si>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</si>
  <si>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</si>
  <si>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</si>
  <si>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</si>
  <si>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</si>
  <si>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</si>
  <si>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</si>
  <si>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</si>
  <si>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</si>
  <si>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</si>
  <si>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</si>
  <si>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</si>
  <si>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</si>
  <si>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</si>
  <si>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</si>
  <si>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</si>
  <si>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</si>
  <si>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</si>
  <si>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</si>
  <si>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</si>
  <si>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</si>
  <si>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</si>
  <si>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</si>
  <si>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</si>
  <si>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</si>
  <si>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</si>
  <si>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</si>
  <si>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</si>
  <si>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</si>
  <si>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</si>
  <si>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</si>
  <si>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</si>
  <si>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</si>
  <si>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</si>
  <si>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</si>
  <si>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</si>
  <si>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</si>
  <si>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</si>
  <si>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</si>
  <si>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</si>
  <si>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</si>
  <si>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</si>
  <si>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</si>
  <si>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</si>
  <si>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</si>
  <si>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</si>
  <si>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</si>
  <si>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</si>
  <si>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</si>
  <si>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</si>
  <si>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</si>
  <si>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</si>
  <si>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</si>
  <si>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</si>
  <si>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</si>
  <si>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</si>
  <si>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</si>
  <si>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</si>
  <si>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</si>
  <si>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</si>
  <si>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</si>
  <si>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</si>
  <si>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</si>
  <si>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</si>
  <si>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</si>
  <si>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</si>
  <si>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</si>
  <si>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</si>
  <si>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</si>
  <si>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</si>
  <si>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</si>
  <si>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</si>
  <si>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</si>
  <si>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</si>
  <si>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</si>
  <si>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</si>
  <si>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</si>
  <si>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</si>
  <si>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</si>
  <si>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</si>
  <si>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</si>
  <si>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</si>
  <si>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</si>
  <si>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</si>
  <si>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</si>
  <si>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</si>
  <si>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</si>
  <si>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</si>
  <si>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</si>
  <si>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</si>
  <si>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</si>
  <si>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</si>
  <si>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</si>
  <si>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</si>
  <si>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</si>
  <si>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</si>
  <si>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</si>
  <si>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</si>
  <si>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</si>
  <si>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</si>
  <si>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</si>
  <si>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</si>
  <si>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</si>
  <si>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</si>
  <si>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</si>
  <si>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</si>
  <si>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</si>
  <si>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</si>
  <si>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</si>
  <si>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</si>
  <si>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</si>
  <si>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</si>
  <si>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</si>
  <si>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</si>
  <si>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</si>
  <si>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</si>
  <si>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</si>
  <si>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</si>
  <si>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</si>
  <si>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</si>
  <si>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</si>
  <si>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</si>
  <si>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</si>
  <si>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</si>
  <si>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</si>
  <si>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</si>
  <si>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</si>
  <si>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</si>
  <si>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</si>
  <si>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</si>
  <si>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</si>
  <si>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</si>
  <si>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</si>
  <si>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</si>
  <si>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</si>
  <si>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</si>
  <si>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</si>
  <si>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</si>
  <si>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</si>
  <si>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</si>
  <si>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</si>
  <si>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</si>
  <si>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</si>
  <si>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</si>
  <si>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</si>
  <si>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</si>
  <si>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</si>
  <si>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</si>
  <si>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</si>
  <si>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</si>
  <si>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</si>
  <si>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</si>
  <si>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</si>
  <si>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</si>
  <si>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</si>
  <si>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</si>
  <si>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</si>
  <si>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</si>
  <si>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</si>
  <si>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</si>
  <si>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</si>
  <si>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</si>
  <si>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</si>
  <si>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</si>
  <si>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</si>
  <si>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</si>
  <si>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</si>
  <si>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</si>
  <si>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</si>
  <si>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</si>
  <si>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</si>
  <si>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</si>
  <si>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</si>
  <si>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</si>
  <si>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</si>
  <si>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</si>
  <si>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</si>
  <si>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</si>
  <si>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</si>
  <si>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</si>
  <si>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</si>
  <si>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</si>
  <si>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</si>
  <si>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</si>
  <si>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</si>
  <si>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</si>
  <si>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</si>
  <si>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</si>
  <si>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</si>
  <si>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</si>
  <si>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</si>
  <si>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</si>
  <si>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</si>
  <si>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</si>
  <si>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</si>
  <si>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</si>
  <si>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</si>
  <si>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</si>
  <si>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</si>
  <si>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</si>
  <si>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</si>
  <si>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</si>
  <si>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</si>
  <si>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</si>
  <si>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</si>
  <si>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</si>
  <si>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</si>
  <si>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</si>
  <si>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</si>
  <si>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</si>
  <si>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</si>
  <si>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</si>
  <si>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</si>
  <si>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</si>
  <si>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</si>
  <si>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</si>
  <si>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</si>
  <si>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</si>
  <si>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</si>
  <si>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</si>
  <si>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</si>
  <si>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</si>
  <si>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</si>
  <si>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</si>
  <si>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</si>
  <si>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</si>
  <si>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</si>
  <si>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</si>
  <si>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</si>
  <si>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</si>
  <si>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</si>
  <si>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</si>
  <si>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</si>
  <si>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</si>
  <si>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</si>
  <si>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</si>
  <si>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</si>
  <si>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</si>
  <si>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</si>
  <si>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</si>
  <si>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</si>
  <si>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</si>
  <si>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</si>
  <si>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</si>
  <si>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</si>
  <si>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</si>
  <si>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</si>
  <si>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</si>
  <si>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</si>
  <si>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</si>
  <si>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</si>
  <si>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</si>
  <si>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</si>
  <si>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</si>
  <si>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</si>
  <si>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</si>
  <si>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</si>
  <si>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</si>
  <si>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</si>
  <si>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</si>
  <si>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</si>
  <si>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</si>
  <si>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</si>
  <si>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</si>
  <si>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</si>
  <si>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</si>
  <si>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</si>
  <si>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</si>
  <si>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</si>
  <si>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</si>
  <si>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</si>
  <si>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</si>
  <si>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</si>
  <si>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</si>
  <si>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</si>
  <si>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</si>
  <si>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</si>
  <si>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</si>
  <si>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</si>
  <si>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</si>
  <si>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</si>
  <si>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</si>
  <si>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</si>
  <si>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</si>
  <si>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</si>
  <si>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</si>
  <si>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</si>
  <si>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</si>
  <si>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</si>
  <si>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</si>
  <si>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</si>
  <si>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</si>
  <si>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</si>
  <si>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</si>
  <si>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</si>
  <si>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</si>
  <si>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</si>
  <si>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</si>
  <si>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</si>
  <si>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</si>
  <si>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</si>
  <si>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</si>
  <si>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</si>
  <si>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</si>
  <si>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</si>
  <si>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</si>
  <si>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</si>
  <si>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</si>
  <si>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</si>
  <si>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</si>
  <si>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</si>
  <si>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</si>
  <si>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</si>
  <si>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</si>
  <si>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</si>
  <si>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</si>
  <si>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</si>
  <si>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</si>
  <si>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</si>
  <si>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</si>
  <si>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</si>
  <si>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</si>
  <si>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</si>
  <si>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</si>
  <si>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</si>
  <si>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</si>
  <si>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</si>
  <si>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</si>
  <si>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</si>
  <si>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</si>
  <si>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</si>
  <si>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</si>
  <si>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</si>
  <si>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</si>
  <si>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</si>
  <si>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</si>
  <si>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</si>
  <si>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</si>
  <si>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</si>
  <si>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</si>
  <si>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</si>
  <si>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</si>
  <si>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</si>
  <si>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</si>
  <si>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</si>
  <si>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</si>
  <si>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</si>
  <si>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</si>
  <si>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</si>
  <si>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</si>
  <si>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</si>
  <si>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</si>
  <si>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</si>
  <si>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</si>
  <si>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</si>
  <si>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</si>
  <si>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</si>
  <si>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</si>
  <si>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</si>
  <si>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</si>
  <si>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</si>
  <si>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</si>
  <si>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</si>
  <si>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</si>
  <si>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</si>
  <si>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</si>
  <si>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</si>
  <si>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</si>
  <si>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</si>
  <si>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</si>
  <si>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</si>
  <si>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</si>
  <si>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</si>
  <si>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</si>
  <si>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</si>
  <si>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</si>
  <si>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</si>
  <si>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</si>
  <si>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</si>
  <si>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</si>
  <si>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</si>
  <si>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</si>
  <si>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</si>
  <si>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</si>
  <si>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</si>
  <si>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</si>
  <si>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</si>
  <si>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</si>
  <si>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</si>
  <si>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</si>
  <si>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</si>
  <si>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</si>
  <si>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</si>
  <si>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</si>
  <si>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</si>
  <si>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</si>
  <si>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</si>
  <si>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</si>
  <si>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</si>
  <si>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</si>
  <si>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</si>
  <si>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</si>
  <si>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</si>
  <si>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</si>
  <si>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</si>
  <si>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</si>
  <si>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</si>
  <si>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</si>
  <si>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</si>
  <si>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</si>
  <si>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</si>
  <si>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</si>
  <si>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</si>
  <si>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</si>
  <si>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</si>
  <si>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</si>
  <si>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</si>
  <si>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</si>
  <si>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</si>
  <si>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</si>
  <si>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</si>
  <si>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</si>
  <si>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</si>
  <si>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</si>
  <si>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</si>
  <si>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</si>
  <si>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</si>
  <si>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</si>
  <si>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</si>
  <si>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</si>
  <si>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</si>
  <si>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</si>
  <si>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</si>
  <si>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</si>
  <si>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</si>
  <si>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</si>
  <si>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</si>
  <si>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</si>
  <si>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</si>
  <si>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</si>
  <si>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</si>
  <si>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</si>
  <si>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</si>
  <si>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</si>
  <si>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</si>
  <si>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</si>
  <si>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</si>
  <si>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</si>
  <si>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</si>
  <si>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</si>
  <si>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</si>
  <si>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</si>
  <si>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</si>
  <si>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</si>
  <si>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</si>
  <si>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</si>
  <si>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</si>
  <si>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</si>
  <si>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</si>
  <si>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</si>
  <si>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</si>
  <si>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</si>
  <si>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</si>
  <si>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</si>
  <si>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</si>
  <si>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</si>
  <si>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</si>
  <si>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</si>
  <si>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</si>
  <si>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</si>
  <si>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</si>
  <si>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</si>
  <si>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</si>
  <si>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</si>
  <si>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</si>
  <si>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</si>
  <si>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</si>
  <si>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</si>
  <si>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</si>
  <si>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</si>
  <si>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</si>
  <si>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</si>
  <si>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</si>
  <si>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</si>
  <si>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</si>
  <si>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</si>
  <si>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</si>
  <si>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</si>
  <si>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</si>
  <si>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</si>
  <si>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</si>
  <si>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</si>
  <si>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</si>
  <si>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</si>
  <si>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</si>
  <si>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</si>
  <si>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</si>
  <si>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</si>
  <si>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</si>
  <si>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</si>
  <si>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</si>
  <si>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</si>
  <si>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</si>
  <si>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</si>
  <si>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</si>
  <si>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</si>
  <si>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</si>
  <si>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</si>
  <si>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</si>
  <si>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</si>
  <si>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</si>
  <si>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</si>
  <si>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</si>
  <si>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</si>
  <si>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</si>
  <si>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</si>
  <si>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</si>
  <si>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</si>
  <si>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</si>
  <si>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</si>
  <si>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</si>
  <si>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</si>
  <si>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</si>
  <si>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</si>
  <si>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</si>
  <si>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</si>
  <si>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</si>
  <si>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</si>
  <si>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</si>
  <si>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</si>
  <si>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</si>
  <si>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</si>
  <si>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</si>
  <si>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</si>
  <si>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</si>
  <si>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</si>
  <si>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</si>
  <si>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</si>
  <si>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</si>
  <si>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</si>
  <si>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</si>
  <si>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</si>
  <si>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</si>
  <si>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</si>
  <si>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</si>
  <si>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</si>
  <si>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</si>
  <si>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</si>
  <si>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</si>
  <si>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</si>
  <si>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</si>
  <si>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</si>
  <si>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</si>
  <si>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</si>
  <si>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</si>
  <si>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</si>
  <si>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</si>
  <si>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</si>
  <si>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</si>
  <si>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</si>
  <si>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</si>
  <si>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</si>
  <si>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</si>
  <si>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</si>
  <si>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</si>
  <si>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</si>
  <si>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</si>
  <si>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</si>
  <si>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</si>
  <si>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</si>
  <si>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</si>
  <si>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</si>
  <si>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</si>
  <si>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</si>
  <si>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</si>
  <si>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</si>
  <si>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</si>
  <si>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</si>
  <si>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</si>
  <si>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</si>
  <si>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</si>
  <si>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</si>
  <si>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</si>
  <si>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</si>
  <si>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</si>
  <si>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</si>
  <si>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</si>
  <si>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</si>
  <si>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</si>
  <si>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</si>
  <si>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</si>
  <si>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</si>
  <si>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</si>
  <si>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</si>
  <si>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</si>
  <si>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</si>
  <si>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</si>
  <si>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</si>
  <si>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</si>
  <si>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</si>
  <si>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</si>
  <si>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</si>
  <si>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</si>
  <si>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</si>
  <si>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</si>
  <si>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</si>
  <si>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</si>
  <si>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</si>
  <si>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</si>
  <si>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</si>
  <si>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</si>
  <si>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</si>
  <si>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</si>
  <si>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</si>
  <si>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</si>
  <si>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</si>
  <si>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</si>
  <si>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</si>
  <si>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</si>
  <si>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</si>
  <si>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</si>
  <si>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</si>
  <si>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</si>
  <si>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</si>
  <si>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</si>
  <si>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</si>
  <si>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</si>
  <si>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</si>
  <si>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</si>
  <si>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</si>
  <si>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</si>
  <si>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</si>
  <si>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</si>
  <si>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</si>
  <si>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</si>
  <si>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</si>
  <si>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</si>
  <si>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</si>
  <si>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</si>
  <si>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</si>
  <si>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</si>
  <si>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</si>
  <si>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</si>
  <si>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</si>
  <si>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</si>
  <si>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</si>
  <si>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</si>
  <si>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</si>
  <si>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</si>
  <si>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</si>
  <si>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</si>
  <si>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</si>
  <si>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</si>
  <si>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</si>
  <si>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</si>
  <si>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</si>
  <si>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</si>
  <si>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</si>
  <si>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</si>
  <si>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</si>
  <si>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</si>
  <si>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</si>
  <si>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</si>
  <si>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</si>
  <si>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</si>
  <si>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</si>
  <si>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</si>
  <si>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</si>
  <si>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</si>
  <si>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</si>
  <si>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</si>
  <si>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</si>
  <si>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</si>
  <si>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</si>
  <si>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</si>
  <si>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</si>
  <si>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</si>
  <si>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</si>
  <si>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</si>
  <si>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</si>
  <si>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</si>
  <si>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</si>
  <si>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</si>
  <si>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</si>
  <si>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</si>
  <si>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</si>
  <si>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</si>
  <si>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</si>
  <si>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</si>
  <si>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</si>
  <si>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</si>
  <si>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</si>
  <si>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</si>
  <si>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</si>
  <si>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</si>
  <si>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</si>
  <si>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</si>
  <si>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</si>
  <si>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</si>
  <si>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</si>
  <si>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</si>
  <si>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</si>
  <si>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</si>
  <si>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</si>
  <si>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</si>
  <si>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</si>
  <si>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</si>
  <si>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</si>
  <si>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</si>
  <si>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</si>
  <si>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</si>
  <si>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</si>
  <si>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</si>
  <si>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</si>
  <si>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</si>
  <si>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</si>
  <si>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</si>
  <si>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</si>
  <si>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</si>
  <si>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</si>
  <si>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</si>
  <si>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</si>
  <si>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</si>
  <si>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</si>
  <si>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</si>
  <si>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</si>
  <si>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</si>
  <si>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</si>
  <si>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</si>
  <si>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</si>
  <si>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</si>
  <si>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</si>
  <si>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</si>
  <si>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</si>
  <si>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</si>
  <si>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</si>
  <si>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</si>
  <si>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</si>
  <si>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</si>
  <si>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</si>
  <si>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</si>
  <si>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</si>
  <si>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</si>
  <si>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</si>
  <si>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</si>
  <si>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</si>
  <si>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</si>
  <si>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</si>
  <si>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</si>
  <si>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</si>
  <si>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</si>
  <si>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</si>
  <si>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</si>
  <si>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</si>
  <si>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</si>
  <si>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</si>
  <si>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</si>
  <si>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</si>
  <si>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</si>
  <si>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</si>
  <si>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</si>
  <si>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</si>
  <si>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</si>
  <si>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</si>
  <si>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</si>
  <si>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</si>
  <si>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</si>
  <si>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</si>
  <si>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</si>
  <si>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</si>
  <si>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</si>
  <si>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</si>
  <si>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</si>
  <si>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</si>
  <si>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</si>
  <si>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</si>
  <si>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</si>
  <si>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</si>
  <si>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</si>
  <si>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</si>
  <si>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</si>
  <si>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</si>
  <si>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</si>
  <si>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</si>
  <si>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</si>
  <si>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</si>
  <si>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</si>
  <si>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</si>
  <si>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</si>
  <si>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</si>
  <si>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</si>
  <si>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</si>
  <si>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</si>
  <si>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</si>
  <si>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</si>
  <si>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</si>
  <si>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</si>
  <si>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</si>
  <si>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</si>
  <si>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</si>
  <si>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</si>
  <si>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</si>
  <si>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</si>
  <si>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</si>
  <si>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</si>
  <si>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</si>
  <si>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</si>
  <si>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</si>
  <si>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</si>
  <si>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</si>
  <si>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</si>
  <si>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</si>
  <si>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</si>
  <si>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</si>
  <si>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</si>
  <si>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</si>
  <si>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</si>
  <si>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</si>
  <si>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</si>
  <si>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</si>
  <si>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</si>
  <si>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</si>
  <si>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</si>
  <si>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</si>
  <si>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</si>
  <si>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</si>
  <si>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</si>
  <si>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</si>
  <si>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</si>
  <si>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</si>
  <si>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</si>
  <si>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</si>
  <si>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</si>
  <si>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</si>
  <si>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</si>
  <si>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</si>
  <si>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</si>
  <si>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</si>
  <si>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</si>
  <si>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</si>
  <si>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</si>
  <si>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</si>
  <si>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</si>
  <si>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</si>
  <si>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</si>
  <si>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</si>
  <si>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</si>
  <si>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</si>
  <si>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</si>
  <si>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</si>
  <si>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</si>
  <si>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</si>
  <si>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</si>
  <si>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</si>
  <si>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</si>
  <si>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</si>
  <si>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</si>
  <si>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</si>
  <si>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</si>
  <si>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</si>
  <si>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</si>
  <si>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</si>
  <si>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</si>
  <si>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</si>
  <si>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</si>
  <si>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</si>
  <si>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</si>
  <si>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</si>
  <si>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</si>
  <si>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</si>
  <si>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</si>
  <si>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</si>
  <si>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</si>
  <si>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</si>
  <si>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</si>
  <si>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</si>
  <si>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</si>
  <si>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</si>
  <si>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</si>
  <si>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</si>
  <si>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</si>
  <si>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</si>
  <si>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</si>
  <si>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</si>
  <si>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</si>
  <si>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</si>
  <si>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</si>
  <si>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</si>
  <si>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</si>
  <si>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</si>
  <si>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</si>
  <si>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</si>
  <si>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</si>
  <si>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</si>
  <si>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</si>
  <si>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</si>
  <si>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</si>
  <si>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</si>
  <si>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</si>
  <si>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</si>
  <si>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</si>
  <si>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</si>
  <si>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</si>
  <si>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</si>
  <si>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</si>
  <si>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</si>
  <si>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</si>
  <si>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</si>
  <si>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</si>
  <si>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</si>
  <si>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</si>
  <si>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</si>
  <si>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</si>
  <si>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</si>
  <si>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</si>
  <si>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</si>
  <si>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</si>
  <si>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</si>
  <si>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</si>
  <si>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</si>
  <si>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</si>
  <si>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</si>
  <si>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</si>
  <si>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</si>
  <si>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</si>
  <si>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</si>
  <si>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</si>
  <si>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</si>
  <si>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</si>
  <si>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</si>
  <si>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</si>
  <si>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</si>
  <si>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</si>
  <si>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</si>
  <si>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</si>
  <si>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</si>
  <si>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</si>
  <si>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</si>
  <si>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</si>
  <si>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</si>
  <si>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</si>
  <si>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</si>
  <si>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</si>
  <si>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</si>
  <si>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</si>
  <si>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</si>
  <si>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</si>
  <si>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</si>
  <si>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</si>
  <si>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</si>
  <si>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</si>
  <si>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</si>
  <si>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</si>
  <si>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</si>
  <si>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</si>
  <si>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</si>
  <si>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</si>
  <si>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</si>
  <si>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</si>
  <si>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</si>
  <si>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</si>
  <si>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</si>
  <si>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</si>
  <si>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</si>
  <si>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</si>
  <si>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</si>
  <si>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</si>
  <si>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</si>
  <si>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</si>
  <si>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</si>
  <si>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</si>
  <si>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</si>
  <si>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</si>
  <si>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</si>
  <si>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</si>
  <si>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</si>
  <si>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</si>
  <si>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</si>
  <si>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</si>
  <si>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</si>
  <si>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</si>
  <si>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</si>
  <si>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</si>
  <si>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</si>
  <si>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</si>
  <si>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</si>
  <si>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</si>
  <si>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</si>
  <si>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</si>
  <si>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</si>
  <si>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</si>
  <si>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</si>
  <si>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</si>
  <si>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</si>
  <si>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</si>
  <si>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</si>
  <si>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</si>
  <si>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</si>
  <si>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</si>
  <si>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</si>
  <si>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</si>
  <si>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</si>
  <si>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</si>
  <si>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</si>
  <si>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</si>
  <si>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</si>
  <si>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</si>
  <si>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</si>
  <si>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</si>
  <si>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</si>
  <si>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</si>
  <si>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</si>
  <si>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</si>
  <si>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</si>
  <si>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</si>
  <si>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</si>
  <si>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</si>
  <si>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</si>
  <si>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</si>
  <si>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</si>
  <si>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</si>
  <si>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</si>
  <si>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</si>
  <si>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</si>
  <si>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</si>
  <si>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</si>
  <si>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</si>
  <si>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</si>
  <si>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</si>
  <si>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</si>
  <si>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</si>
  <si>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</si>
  <si>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</si>
  <si>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</si>
  <si>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</si>
  <si>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</si>
  <si>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</si>
  <si>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</si>
  <si>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</si>
  <si>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</si>
  <si>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</si>
  <si>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</si>
  <si>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</si>
  <si>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</si>
  <si>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</si>
  <si>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</si>
  <si>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</si>
  <si>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</si>
  <si>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</si>
  <si>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</si>
  <si>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</si>
  <si>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</si>
  <si>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</si>
  <si>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</si>
  <si>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</si>
  <si>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</si>
  <si>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</si>
  <si>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</si>
  <si>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</si>
  <si>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</si>
  <si>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</si>
  <si>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</si>
  <si>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</si>
  <si>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</si>
  <si>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</si>
  <si>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</si>
  <si>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</si>
  <si>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</si>
  <si>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</si>
  <si>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</si>
  <si>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</si>
  <si>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</si>
  <si>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</si>
  <si>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</si>
  <si>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</si>
  <si>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</si>
  <si>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</si>
  <si>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</si>
  <si>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</si>
  <si>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</si>
  <si>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</si>
  <si>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</si>
  <si>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</si>
  <si>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</si>
  <si>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</si>
  <si>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</si>
  <si>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</si>
  <si>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</si>
  <si>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</si>
  <si>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</si>
  <si>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</si>
  <si>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</si>
  <si>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</si>
  <si>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</si>
  <si>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</si>
  <si>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</si>
  <si>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</si>
  <si>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</si>
  <si>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</si>
  <si>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</si>
  <si>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</si>
  <si>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</si>
  <si>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</si>
  <si>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</si>
  <si>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</si>
  <si>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</si>
  <si>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</si>
  <si>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</si>
  <si>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</si>
  <si>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</si>
  <si>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</si>
  <si>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</si>
  <si>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</si>
  <si>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</si>
  <si>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</si>
  <si>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</si>
  <si>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</si>
  <si>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</si>
  <si>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</si>
  <si>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</si>
  <si>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</si>
  <si>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</si>
  <si>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</si>
  <si>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</si>
  <si>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</si>
  <si>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</si>
  <si>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</si>
  <si>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</si>
  <si>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</si>
  <si>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</si>
  <si>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</si>
  <si>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</si>
  <si>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</si>
  <si>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</si>
  <si>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</si>
  <si>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</si>
  <si>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</si>
  <si>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</si>
  <si>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</si>
  <si>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</si>
  <si>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</si>
  <si>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</si>
  <si>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</si>
  <si>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</si>
  <si>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</si>
  <si>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</si>
  <si>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</si>
  <si>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</si>
  <si>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</si>
  <si>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</si>
  <si>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</si>
  <si>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</si>
  <si>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</si>
  <si>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</si>
  <si>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</si>
  <si>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</si>
  <si>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</si>
  <si>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</si>
  <si>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</si>
  <si>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</si>
  <si>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</si>
  <si>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</si>
  <si>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</si>
  <si>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</si>
  <si>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</si>
  <si>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</si>
  <si>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</si>
  <si>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</si>
  <si>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</si>
  <si>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</si>
  <si>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</si>
  <si>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</si>
  <si>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</si>
  <si>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</si>
  <si>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</si>
  <si>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</si>
  <si>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</si>
  <si>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</si>
  <si>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</si>
  <si>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</si>
  <si>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</si>
  <si>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</si>
  <si>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</si>
  <si>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</si>
  <si>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</si>
  <si>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</si>
  <si>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</si>
  <si>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</si>
  <si>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</si>
  <si>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</si>
  <si>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</si>
  <si>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</si>
  <si>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</si>
  <si>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</si>
  <si>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</si>
  <si>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</si>
  <si>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</si>
  <si>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</si>
  <si>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</si>
  <si>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</si>
  <si>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</si>
  <si>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</si>
  <si>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</si>
  <si>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</si>
  <si>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</si>
  <si>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</si>
  <si>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</si>
  <si>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</si>
  <si>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</si>
  <si>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</si>
  <si>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</si>
  <si>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</si>
  <si>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</si>
  <si>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</si>
  <si>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</si>
  <si>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</si>
  <si>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</si>
  <si>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</si>
  <si>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</si>
  <si>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</si>
  <si>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</si>
  <si>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</si>
  <si>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</si>
  <si>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</si>
  <si>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</si>
  <si>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</si>
  <si>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</si>
  <si>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</si>
  <si>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</si>
  <si>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</si>
  <si>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</si>
  <si>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</si>
  <si>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</si>
  <si>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</si>
  <si>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</si>
  <si>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</si>
  <si>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</si>
  <si>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</si>
  <si>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</si>
  <si>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</si>
  <si>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</si>
  <si>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</si>
  <si>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</si>
  <si>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</si>
  <si>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</si>
  <si>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</si>
  <si>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</si>
  <si>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</si>
  <si>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</si>
  <si>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</si>
  <si>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</si>
  <si>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</si>
  <si>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</si>
  <si>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</si>
  <si>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</si>
  <si>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</si>
  <si>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</si>
  <si>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</si>
  <si>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</si>
  <si>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</si>
  <si>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</si>
  <si>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</si>
  <si>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</si>
  <si>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</si>
  <si>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</si>
  <si>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</si>
  <si>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</si>
  <si>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</si>
  <si>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</si>
  <si>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</si>
  <si>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</si>
  <si>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</si>
  <si>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</si>
  <si>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</si>
  <si>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</si>
  <si>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</si>
  <si>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</si>
  <si>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</si>
  <si>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</si>
  <si>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</si>
  <si>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</si>
  <si>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</si>
  <si>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</si>
  <si>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</si>
  <si>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</si>
  <si>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</si>
  <si>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</si>
  <si>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</si>
  <si>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</si>
  <si>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</si>
  <si>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</si>
  <si>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</si>
  <si>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</si>
  <si>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</si>
  <si>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</si>
  <si>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</si>
  <si>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</si>
  <si>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</si>
  <si>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</si>
  <si>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</si>
  <si>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</si>
  <si>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</si>
  <si>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</si>
  <si>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</si>
  <si>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</si>
  <si>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</si>
  <si>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</si>
  <si>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</si>
  <si>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</si>
  <si>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</si>
  <si>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</si>
  <si>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</si>
  <si>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</si>
  <si>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</si>
  <si>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</si>
  <si>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</si>
  <si>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</si>
  <si>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</si>
  <si>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</si>
  <si>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</si>
  <si>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</si>
  <si>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</si>
  <si>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</si>
  <si>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</si>
  <si>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</si>
  <si>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</si>
  <si>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</si>
  <si>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</si>
  <si>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</si>
  <si>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</si>
  <si>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</si>
  <si>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</si>
  <si>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</si>
  <si>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</si>
  <si>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</si>
  <si>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</si>
  <si>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</si>
  <si>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</si>
  <si>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</si>
  <si>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</si>
  <si>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</si>
  <si>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</si>
  <si>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</si>
  <si>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</si>
  <si>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</si>
  <si>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</si>
  <si>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</si>
  <si>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</si>
  <si>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</si>
  <si>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</si>
  <si>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</si>
  <si>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</si>
  <si>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</si>
  <si>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</si>
  <si>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</si>
  <si>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</si>
  <si>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</si>
  <si>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</si>
  <si>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</si>
  <si>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</si>
  <si>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</si>
  <si>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</si>
  <si>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</si>
  <si>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</si>
  <si>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</si>
  <si>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</si>
  <si>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</si>
  <si>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</si>
  <si>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</si>
  <si>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</si>
  <si>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</si>
  <si>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</si>
  <si>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</si>
  <si>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</si>
  <si>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</si>
  <si>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</si>
  <si>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</si>
  <si>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</si>
  <si>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</si>
  <si>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</si>
  <si>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</si>
  <si>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</si>
  <si>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</si>
  <si>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</si>
  <si>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</si>
  <si>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</si>
  <si>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</si>
  <si>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</si>
  <si>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</si>
  <si>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</si>
  <si>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</si>
  <si>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</si>
  <si>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</si>
  <si>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</si>
  <si>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</si>
  <si>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</si>
  <si>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</si>
  <si>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</si>
  <si>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</si>
  <si>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</si>
  <si>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</si>
  <si>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</si>
  <si>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</si>
  <si>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</si>
  <si>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</si>
  <si>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</si>
  <si>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</si>
  <si>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</si>
  <si>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</si>
  <si>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</si>
  <si>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</si>
  <si>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</si>
  <si>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</si>
  <si>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</si>
  <si>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</si>
  <si>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</si>
  <si>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</si>
  <si>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</si>
  <si>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</si>
  <si>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</si>
  <si>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</si>
  <si>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</si>
  <si>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</si>
  <si>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</si>
  <si>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</si>
  <si>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</si>
  <si>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</si>
  <si>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</si>
  <si>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</si>
  <si>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</si>
  <si>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</si>
  <si>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</si>
  <si>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</si>
  <si>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</si>
  <si>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</si>
  <si>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</si>
  <si>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</si>
  <si>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</si>
  <si>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</si>
  <si>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</si>
  <si>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</si>
  <si>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</si>
  <si>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</si>
  <si>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</si>
  <si>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</si>
  <si>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</si>
  <si>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</si>
  <si>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</si>
  <si>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</si>
  <si>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</si>
  <si>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</si>
  <si>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</si>
  <si>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</si>
  <si>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</si>
  <si>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</si>
  <si>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</si>
  <si>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</si>
  <si>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</si>
  <si>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</si>
  <si>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</si>
  <si>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</si>
  <si>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</si>
  <si>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</si>
  <si>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</si>
  <si>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</si>
  <si>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</si>
  <si>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</si>
  <si>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</si>
  <si>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</si>
  <si>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</si>
  <si>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</si>
  <si>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</si>
  <si>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</si>
  <si>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</si>
  <si>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</si>
  <si>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</si>
  <si>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</si>
  <si>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</si>
  <si>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</si>
  <si>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</si>
  <si>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</si>
  <si>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</si>
  <si>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</si>
  <si>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</si>
  <si>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</si>
  <si>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</si>
  <si>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</si>
  <si>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</si>
  <si>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</si>
  <si>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</si>
  <si>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</si>
  <si>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</si>
  <si>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</si>
  <si>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</si>
  <si>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</si>
  <si>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</si>
  <si>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</si>
  <si>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</si>
  <si>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</si>
  <si>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</si>
  <si>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</si>
  <si>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</si>
  <si>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</si>
  <si>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</si>
  <si>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</si>
  <si>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</si>
  <si>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</si>
  <si>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</si>
  <si>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</si>
  <si>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</si>
  <si>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</si>
  <si>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</si>
  <si>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</si>
  <si>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</si>
  <si>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</si>
  <si>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</si>
  <si>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</si>
  <si>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</si>
  <si>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</si>
  <si>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</si>
  <si>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</si>
  <si>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</si>
  <si>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</si>
  <si>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</si>
  <si>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</si>
  <si>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</si>
  <si>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</si>
  <si>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</si>
  <si>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</si>
  <si>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</si>
  <si>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</si>
  <si>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</si>
  <si>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</si>
  <si>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</si>
  <si>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</si>
  <si>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</si>
  <si>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</si>
  <si>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</si>
  <si>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</si>
  <si>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</si>
  <si>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</si>
  <si>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</si>
  <si>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</si>
  <si>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</si>
  <si>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</si>
  <si>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</si>
  <si>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</si>
  <si>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</si>
  <si>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</si>
  <si>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</si>
  <si>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</si>
  <si>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</si>
  <si>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</si>
  <si>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</si>
  <si>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</si>
  <si>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</si>
  <si>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</si>
  <si>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</si>
  <si>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</si>
  <si>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</si>
  <si>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</si>
  <si>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</si>
  <si>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</si>
  <si>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</si>
  <si>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</si>
  <si>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</si>
  <si>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</si>
  <si>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</si>
  <si>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</si>
  <si>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</si>
  <si>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</si>
  <si>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</si>
  <si>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</si>
  <si>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</si>
  <si>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</si>
  <si>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</si>
  <si>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</si>
  <si>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</si>
  <si>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</si>
  <si>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</si>
  <si>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</si>
  <si>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</si>
  <si>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</si>
  <si>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</si>
  <si>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</si>
  <si>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</si>
  <si>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</si>
  <si>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</si>
  <si>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</si>
  <si>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</si>
  <si>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</si>
  <si>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</si>
  <si>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</si>
  <si>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</si>
  <si>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</si>
  <si>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</si>
  <si>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</si>
  <si>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</si>
  <si>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</si>
  <si>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</si>
  <si>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</si>
  <si>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</si>
  <si>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</si>
  <si>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</si>
  <si>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</si>
  <si>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</si>
  <si>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</si>
  <si>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</si>
  <si>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</si>
  <si>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</si>
  <si>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</si>
  <si>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</si>
  <si>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</si>
  <si>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</si>
  <si>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</si>
  <si>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</si>
  <si>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</si>
  <si>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</si>
  <si>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</si>
  <si>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</si>
  <si>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</si>
  <si>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</si>
  <si>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</si>
  <si>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</si>
  <si>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</si>
  <si>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</si>
  <si>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</si>
  <si>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</si>
  <si>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</si>
  <si>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</si>
  <si>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</si>
  <si>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</si>
  <si>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</si>
  <si>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</si>
  <si>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</si>
  <si>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</si>
  <si>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</si>
  <si>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</si>
  <si>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</si>
  <si>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</si>
  <si>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</si>
  <si>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</si>
  <si>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</si>
  <si>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</si>
  <si>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</si>
  <si>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</si>
  <si>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</si>
  <si>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</si>
  <si>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</si>
  <si>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</si>
  <si>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</si>
  <si>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</si>
  <si>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</si>
  <si>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</si>
  <si>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</si>
  <si>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</si>
  <si>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</si>
  <si>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</si>
  <si>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</si>
  <si>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</si>
  <si>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</si>
  <si>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</si>
  <si>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</si>
  <si>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</si>
  <si>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</si>
  <si>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</si>
  <si>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</si>
  <si>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</si>
  <si>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</si>
  <si>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</si>
  <si>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</si>
  <si>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</si>
  <si>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</si>
  <si>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</si>
  <si>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</si>
  <si>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</si>
  <si>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</si>
  <si>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</si>
  <si>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</si>
  <si>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</si>
  <si>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</si>
  <si>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</si>
  <si>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</si>
  <si>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</si>
  <si>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</si>
  <si>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</si>
  <si>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</si>
  <si>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</si>
  <si>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</si>
  <si>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</si>
  <si>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</si>
  <si>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</si>
  <si>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</si>
  <si>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</si>
  <si>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</si>
  <si>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</si>
  <si>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</si>
  <si>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</si>
  <si>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</si>
  <si>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</si>
  <si>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</si>
  <si>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</si>
  <si>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</si>
  <si>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</si>
  <si>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</si>
  <si>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</si>
  <si>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</si>
  <si>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</si>
  <si>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</si>
  <si>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</si>
  <si>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</si>
  <si>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</si>
  <si>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</si>
  <si>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</si>
  <si>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</si>
  <si>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</si>
  <si>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</si>
  <si>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</si>
  <si>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</si>
  <si>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</si>
  <si>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</si>
  <si>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</si>
  <si>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</si>
  <si>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</si>
  <si>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</si>
  <si>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</si>
  <si>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</si>
  <si>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</si>
  <si>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</si>
  <si>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</si>
  <si>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</si>
  <si>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</si>
  <si>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</si>
  <si>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</si>
  <si>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</si>
  <si>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</si>
  <si>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</si>
  <si>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</si>
  <si>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</si>
  <si>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</si>
  <si>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</si>
  <si>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</si>
  <si>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</si>
  <si>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</si>
  <si>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</si>
  <si>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</si>
  <si>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</si>
  <si>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</si>
  <si>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</si>
  <si>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</si>
  <si>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</si>
  <si>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</si>
  <si>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</si>
  <si>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</si>
  <si>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</si>
  <si>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</si>
  <si>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</si>
  <si>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</si>
  <si>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</si>
  <si>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</si>
  <si>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</si>
  <si>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</si>
  <si>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</si>
  <si>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</si>
  <si>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</si>
  <si>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</si>
  <si>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</si>
  <si>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</si>
  <si>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</si>
  <si>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</si>
  <si>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</si>
  <si>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</si>
  <si>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</si>
  <si>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</si>
  <si>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</si>
  <si>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</si>
  <si>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</si>
  <si>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</si>
  <si>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</si>
  <si>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</si>
  <si>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</si>
  <si>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</si>
  <si>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</si>
  <si>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</si>
  <si>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</si>
  <si>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</si>
  <si>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</si>
  <si>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</si>
  <si>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</si>
  <si>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</si>
  <si>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</si>
  <si>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</si>
  <si>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</si>
  <si>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</si>
  <si>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</si>
  <si>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</si>
  <si>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</si>
  <si>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</si>
  <si>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</si>
  <si>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</si>
  <si>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</si>
  <si>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</si>
  <si>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</si>
  <si>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</si>
  <si>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</si>
  <si>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</si>
  <si>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</si>
  <si>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</si>
  <si>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</si>
  <si>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</si>
  <si>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</si>
  <si>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</si>
  <si>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</si>
  <si>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</si>
  <si>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</si>
  <si>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</si>
  <si>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</si>
  <si>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</si>
  <si>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</si>
  <si>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</si>
  <si>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</si>
  <si>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</si>
  <si>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</si>
  <si>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</si>
  <si>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</si>
  <si>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</si>
  <si>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</si>
  <si>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</si>
  <si>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</si>
  <si>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</si>
  <si>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</si>
  <si>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</si>
  <si>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</si>
  <si>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</si>
  <si>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</si>
  <si>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</si>
  <si>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</si>
  <si>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</si>
  <si>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</si>
  <si>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</si>
  <si>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</si>
  <si>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</si>
  <si>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</si>
  <si>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</si>
  <si>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</si>
  <si>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</si>
  <si>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</si>
  <si>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</si>
  <si>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</si>
  <si>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</si>
  <si>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</si>
  <si>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</si>
  <si>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</si>
  <si>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</si>
  <si>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</si>
  <si>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</si>
  <si>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</si>
  <si>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</si>
  <si>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</si>
  <si>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</si>
  <si>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</si>
  <si>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</si>
  <si>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</si>
  <si>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</si>
  <si>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</si>
  <si>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</si>
  <si>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</si>
  <si>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</si>
  <si>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</si>
  <si>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</si>
  <si>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</si>
  <si>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</si>
  <si>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</si>
  <si>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</si>
  <si>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</si>
  <si>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</si>
  <si>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</si>
  <si>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</si>
  <si>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</si>
  <si>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</si>
  <si>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</si>
  <si>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</si>
  <si>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</si>
  <si>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</si>
  <si>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</si>
  <si>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</si>
  <si>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</si>
  <si>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</si>
  <si>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</si>
  <si>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</si>
  <si>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</si>
  <si>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</si>
  <si>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</si>
  <si>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</si>
  <si>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</si>
  <si>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</si>
  <si>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</si>
  <si>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</si>
  <si>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</si>
  <si>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</si>
  <si>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</si>
  <si>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</si>
  <si>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</si>
  <si>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</si>
  <si>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</si>
  <si>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</si>
  <si>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</si>
  <si>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</si>
  <si>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</si>
  <si>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</si>
  <si>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</si>
  <si>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</si>
  <si>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</si>
  <si>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</si>
  <si>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</si>
  <si>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</si>
  <si>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</si>
  <si>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</si>
  <si>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</si>
  <si>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</si>
  <si>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</si>
  <si>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</si>
  <si>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</si>
  <si>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</si>
  <si>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</si>
  <si>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</si>
  <si>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</si>
  <si>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</si>
  <si>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</si>
  <si>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</si>
  <si>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</si>
  <si>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</si>
  <si>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</si>
  <si>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</si>
  <si>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</si>
  <si>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</si>
  <si>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</si>
  <si>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</si>
  <si>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</si>
  <si>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</si>
  <si>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</si>
  <si>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</si>
  <si>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</si>
  <si>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</si>
  <si>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</si>
  <si>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</si>
  <si>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</si>
  <si>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</si>
  <si>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</si>
  <si>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</si>
  <si>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</si>
  <si>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</si>
  <si>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</si>
  <si>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</si>
  <si>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</si>
  <si>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</si>
  <si>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</si>
  <si>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</si>
  <si>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</si>
  <si>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</si>
  <si>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</si>
  <si>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</si>
  <si>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</si>
  <si>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</si>
  <si>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</si>
  <si>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</si>
  <si>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</si>
  <si>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</si>
  <si>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</si>
  <si>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</si>
  <si>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</si>
  <si>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</si>
  <si>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</si>
  <si>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</si>
  <si>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</si>
  <si>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</si>
  <si>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</si>
  <si>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</si>
  <si>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</si>
  <si>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</si>
  <si>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</si>
  <si>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</si>
  <si>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</si>
  <si>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</si>
  <si>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</si>
  <si>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</si>
  <si>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</si>
  <si>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</si>
  <si>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</si>
  <si>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</si>
  <si>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</si>
  <si>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</si>
  <si>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</si>
  <si>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</si>
  <si>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</si>
  <si>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</si>
  <si>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</si>
  <si>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</si>
  <si>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</si>
  <si>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</si>
  <si>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</si>
  <si>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</si>
  <si>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</si>
  <si>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</si>
  <si>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</si>
  <si>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</si>
  <si>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</si>
  <si>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</si>
  <si>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</si>
  <si>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</si>
  <si>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</si>
  <si>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</si>
  <si>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</si>
  <si>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</si>
  <si>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</si>
  <si>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</si>
  <si>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</si>
  <si>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</si>
  <si>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</si>
  <si>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</si>
  <si>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</si>
  <si>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</si>
  <si>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</si>
  <si>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</si>
  <si>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</si>
  <si>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</si>
  <si>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</si>
  <si>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</si>
  <si>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</si>
  <si>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</si>
  <si>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</si>
  <si>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</si>
  <si>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</si>
  <si>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</si>
  <si>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</si>
  <si>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</si>
  <si>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</si>
  <si>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</si>
  <si>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</si>
  <si>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</si>
  <si>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</si>
  <si>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</si>
  <si>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</si>
  <si>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</si>
  <si>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</si>
  <si>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</si>
  <si>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</si>
  <si>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</si>
  <si>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</si>
  <si>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</si>
  <si>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</si>
  <si>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</si>
  <si>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</si>
  <si>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</si>
  <si>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</si>
  <si>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</si>
  <si>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</si>
  <si>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</si>
  <si>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</si>
  <si>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</si>
  <si>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</si>
  <si>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</si>
  <si>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</si>
  <si>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</si>
  <si>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</si>
  <si>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</si>
  <si>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</si>
  <si>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</si>
  <si>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</si>
  <si>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</si>
  <si>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</si>
  <si>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</si>
  <si>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</si>
  <si>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</si>
  <si>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</si>
  <si>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</si>
  <si>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</si>
  <si>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</si>
  <si>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</si>
  <si>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</si>
  <si>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</si>
  <si>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</si>
  <si>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</si>
  <si>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</si>
  <si>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</si>
  <si>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</si>
  <si>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</si>
  <si>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</si>
  <si>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</si>
  <si>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</si>
  <si>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</si>
  <si>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</si>
  <si>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</si>
  <si>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</si>
  <si>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</si>
  <si>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</si>
  <si>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</si>
  <si>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</si>
  <si>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</si>
  <si>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</si>
  <si>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</si>
  <si>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</si>
  <si>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</si>
  <si>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</si>
  <si>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</si>
  <si>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</si>
  <si>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</si>
  <si>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</si>
  <si>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</si>
  <si>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</si>
  <si>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</si>
  <si>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</si>
  <si>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</si>
  <si>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</si>
  <si>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</si>
  <si>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</si>
  <si>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</si>
  <si>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</si>
  <si>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</si>
  <si>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</si>
  <si>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</si>
  <si>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</si>
  <si>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</si>
  <si>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</si>
  <si>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</si>
  <si>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</si>
  <si>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</si>
  <si>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</si>
  <si>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</si>
  <si>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</si>
  <si>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</si>
  <si>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</si>
  <si>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</si>
  <si>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</si>
  <si>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</si>
  <si>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</si>
  <si>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</si>
  <si>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</si>
  <si>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</si>
  <si>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</si>
  <si>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</si>
  <si>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</si>
  <si>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</si>
  <si>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</si>
  <si>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</si>
  <si>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</si>
  <si>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</si>
  <si>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</si>
  <si>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</si>
  <si>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</si>
  <si>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</si>
  <si>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</si>
  <si>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</si>
  <si>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</si>
  <si>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</si>
  <si>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</si>
  <si>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</si>
  <si>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</si>
  <si>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</si>
  <si>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</si>
  <si>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</si>
  <si>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</si>
  <si>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</si>
  <si>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</si>
  <si>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</si>
  <si>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</si>
  <si>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</si>
  <si>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</si>
  <si>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</si>
  <si>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</si>
  <si>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</si>
  <si>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</si>
  <si>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</si>
  <si>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</si>
  <si>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</si>
  <si>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</si>
  <si>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</si>
  <si>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</si>
  <si>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</si>
  <si>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</si>
  <si>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</si>
  <si>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</si>
  <si>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</si>
  <si>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</si>
  <si>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</si>
  <si>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</si>
  <si>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</si>
  <si>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</si>
  <si>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</si>
  <si>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</si>
  <si>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</si>
  <si>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</si>
  <si>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</si>
  <si>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</si>
  <si>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</si>
  <si>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</si>
  <si>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</si>
  <si>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</si>
  <si>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</si>
  <si>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</si>
  <si>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</si>
  <si>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</si>
  <si>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</si>
  <si>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</si>
  <si>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</si>
  <si>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</si>
  <si>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</si>
  <si>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</si>
  <si>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</si>
  <si>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</si>
  <si>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</si>
  <si>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</si>
  <si>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</si>
  <si>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</si>
  <si>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</si>
  <si>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</si>
  <si>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</si>
  <si>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</si>
  <si>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</si>
  <si>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</si>
  <si>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</si>
  <si>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</si>
  <si>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</si>
  <si>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</si>
  <si>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</si>
  <si>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</si>
  <si>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</si>
  <si>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</si>
  <si>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</si>
  <si>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</si>
  <si>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</si>
  <si>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</si>
  <si>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</si>
  <si>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</si>
  <si>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</si>
  <si>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</si>
  <si>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</si>
  <si>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</si>
  <si>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</si>
  <si>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</si>
  <si>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</si>
  <si>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</si>
  <si>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</si>
  <si>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</si>
  <si>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</si>
  <si>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</si>
  <si>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</si>
  <si>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</si>
  <si>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</si>
  <si>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</si>
  <si>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</si>
  <si>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</si>
  <si>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</si>
  <si>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</si>
  <si>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</si>
  <si>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</si>
  <si>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</si>
  <si>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</si>
  <si>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</si>
  <si>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</si>
  <si>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</si>
  <si>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</si>
  <si>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</si>
  <si>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</si>
  <si>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</si>
  <si>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</si>
  <si>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</si>
  <si>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</si>
  <si>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</si>
  <si>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</si>
  <si>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</si>
  <si>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</si>
  <si>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</si>
  <si>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</si>
  <si>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</si>
  <si>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</si>
  <si>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</si>
  <si>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</si>
  <si>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</si>
  <si>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</si>
  <si>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</si>
  <si>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</si>
  <si>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</si>
  <si>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</si>
  <si>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</si>
  <si>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</si>
  <si>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</si>
  <si>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</si>
  <si>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</si>
  <si>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</si>
  <si>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</si>
  <si>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</si>
  <si>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</si>
  <si>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</si>
  <si>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</si>
  <si>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</si>
  <si>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</si>
  <si>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</si>
  <si>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</si>
  <si>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</si>
  <si>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</si>
  <si>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</si>
  <si>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</si>
  <si>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</si>
  <si>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</si>
  <si>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</si>
  <si>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</si>
  <si>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</si>
  <si>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</si>
  <si>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</si>
  <si>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</si>
  <si>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</si>
  <si>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</si>
  <si>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</si>
  <si>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</si>
  <si>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</si>
  <si>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</si>
  <si>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</si>
  <si>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</si>
  <si>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</si>
  <si>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</si>
  <si>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</si>
  <si>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</si>
  <si>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</si>
  <si>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</si>
  <si>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</si>
  <si>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</si>
  <si>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</si>
  <si>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</si>
  <si>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</si>
  <si>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</si>
  <si>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</si>
  <si>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</si>
  <si>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</si>
  <si>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</si>
  <si>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</si>
  <si>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</si>
  <si>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</si>
  <si>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</si>
  <si>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</si>
  <si>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</si>
  <si>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</si>
  <si>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</si>
  <si>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</si>
  <si>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</si>
  <si>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</si>
  <si>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</si>
  <si>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</si>
  <si>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</si>
  <si>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</si>
  <si>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</si>
  <si>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</si>
  <si>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</si>
  <si>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</si>
  <si>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</si>
  <si>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</si>
  <si>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</si>
  <si>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</si>
  <si>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</si>
  <si>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</si>
  <si>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</si>
  <si>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</si>
  <si>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</si>
  <si>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</si>
  <si>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</si>
  <si>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</si>
  <si>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</si>
  <si>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</si>
  <si>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</si>
  <si>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</si>
  <si>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</si>
  <si>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</si>
  <si>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</si>
  <si>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</si>
  <si>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</si>
  <si>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</si>
  <si>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</si>
  <si>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</si>
  <si>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</si>
  <si>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</si>
  <si>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</si>
  <si>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</si>
  <si>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</si>
  <si>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</si>
  <si>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</si>
  <si>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</si>
  <si>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</si>
  <si>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</si>
  <si>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</si>
  <si>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</si>
  <si>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</si>
  <si>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</si>
  <si>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</si>
  <si>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</si>
  <si>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</si>
  <si>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</si>
  <si>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</si>
  <si>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</si>
  <si>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</si>
  <si>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</si>
  <si>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</si>
  <si>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</si>
  <si>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</si>
  <si>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</si>
  <si>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</si>
  <si>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</si>
  <si>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</si>
  <si>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</si>
  <si>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</si>
  <si>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</si>
  <si>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</si>
  <si>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</si>
  <si>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</si>
  <si>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</si>
  <si>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</si>
  <si>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</si>
  <si>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</si>
  <si>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</si>
  <si>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</si>
  <si>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</si>
  <si>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</si>
  <si>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</si>
  <si>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</si>
  <si>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</si>
  <si>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</si>
  <si>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</si>
  <si>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</si>
  <si>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</si>
  <si>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</si>
  <si>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</si>
  <si>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</si>
  <si>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</si>
  <si>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</si>
  <si>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</si>
  <si>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</si>
  <si>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</si>
  <si>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</si>
  <si>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</si>
  <si>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</si>
  <si>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</si>
  <si>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</si>
  <si>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</si>
  <si>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</si>
  <si>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</si>
  <si>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</si>
  <si>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</si>
  <si>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</si>
  <si>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</si>
  <si>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</si>
  <si>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</si>
  <si>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</si>
  <si>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</si>
  <si>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</si>
  <si>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</si>
  <si>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</si>
  <si>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</si>
  <si>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</si>
  <si>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</si>
  <si>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</si>
  <si>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</si>
  <si>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</si>
  <si>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</si>
  <si>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</si>
  <si>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</si>
  <si>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</si>
  <si>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</si>
  <si>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</si>
  <si>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</si>
  <si>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</si>
  <si>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</si>
  <si>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</si>
  <si>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</si>
  <si>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</si>
  <si>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</si>
  <si>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</si>
  <si>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</si>
  <si>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</si>
  <si>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</si>
  <si>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</si>
  <si>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</si>
  <si>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</si>
  <si>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</si>
  <si>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</si>
  <si>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</si>
  <si>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</si>
  <si>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</si>
  <si>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</si>
  <si>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</si>
  <si>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</si>
  <si>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</si>
  <si>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</si>
  <si>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</si>
  <si>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</si>
  <si>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</si>
  <si>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</si>
  <si>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</si>
  <si>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</si>
  <si>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</si>
  <si>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</si>
  <si>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</si>
  <si>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</si>
  <si>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</si>
  <si>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</si>
  <si>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</si>
  <si>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</si>
  <si>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</si>
  <si>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</si>
  <si>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</si>
  <si>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</si>
  <si>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</si>
  <si>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</si>
  <si>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</si>
  <si>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</si>
  <si>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</si>
  <si>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</si>
  <si>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</si>
  <si>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</si>
  <si>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</si>
  <si>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</si>
  <si>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</si>
  <si>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</si>
  <si>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</si>
  <si>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</si>
  <si>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</si>
  <si>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</si>
  <si>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</si>
  <si>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</si>
  <si>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</si>
  <si>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</si>
  <si>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</si>
  <si>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</si>
  <si>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</si>
  <si>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</si>
  <si>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</si>
  <si>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</si>
  <si>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</si>
  <si>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</si>
  <si>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</si>
  <si>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</si>
  <si>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</si>
  <si>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</si>
  <si>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</si>
  <si>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</si>
  <si>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</si>
  <si>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</si>
  <si>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</si>
  <si>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</si>
  <si>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</si>
  <si>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</si>
  <si>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</si>
  <si>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</si>
  <si>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</si>
  <si>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</si>
  <si>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</si>
  <si>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</si>
  <si>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</si>
  <si>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</si>
  <si>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</si>
  <si>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</si>
  <si>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</si>
  <si>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</si>
  <si>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</si>
  <si>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</si>
  <si>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</si>
  <si>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</si>
  <si>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</si>
  <si>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</si>
  <si>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</si>
  <si>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</si>
  <si>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</si>
  <si>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</si>
  <si>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</si>
  <si>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</si>
  <si>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</si>
  <si>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</si>
  <si>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</si>
  <si>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</si>
  <si>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</si>
  <si>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</si>
  <si>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</si>
  <si>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</si>
  <si>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</si>
  <si>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</si>
  <si>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</si>
  <si>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</si>
  <si>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</si>
  <si>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</si>
  <si>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</si>
  <si>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</si>
  <si>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</si>
  <si>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</si>
  <si>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</si>
  <si>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</si>
  <si>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</si>
  <si>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</si>
  <si>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</si>
  <si>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</si>
  <si>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</si>
  <si>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</si>
  <si>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</si>
  <si>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</si>
  <si>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</si>
  <si>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</si>
  <si>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</si>
  <si>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</si>
  <si>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</si>
  <si>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</si>
  <si>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</si>
  <si>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</si>
  <si>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</si>
  <si>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</si>
  <si>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</si>
  <si>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</si>
  <si>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</si>
  <si>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</si>
  <si>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</si>
  <si>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</si>
  <si>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</si>
  <si>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</si>
  <si>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</si>
  <si>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</si>
  <si>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</si>
  <si>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</si>
  <si>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</si>
  <si>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</si>
  <si>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</si>
  <si>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</si>
  <si>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</si>
  <si>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</si>
  <si>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</si>
  <si>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</si>
  <si>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</si>
  <si>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</si>
  <si>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</si>
  <si>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</si>
  <si>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</si>
  <si>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</si>
  <si>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</si>
  <si>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</si>
  <si>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</si>
  <si>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</si>
  <si>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</si>
  <si>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</si>
  <si>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</si>
  <si>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</si>
  <si>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</si>
  <si>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</si>
  <si>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</si>
  <si>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</si>
  <si>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</si>
  <si>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</si>
  <si>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</si>
  <si>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</si>
  <si>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</si>
  <si>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</si>
  <si>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</si>
  <si>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</si>
  <si>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</si>
  <si>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</si>
  <si>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</si>
  <si>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</si>
  <si>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</si>
  <si>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</si>
  <si>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</si>
  <si>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</si>
  <si>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</si>
  <si>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</si>
  <si>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</si>
  <si>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</si>
  <si>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</si>
  <si>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</si>
  <si>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</si>
  <si>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</si>
  <si>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</si>
  <si>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</si>
  <si>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</si>
  <si>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</si>
  <si>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</si>
  <si>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</si>
  <si>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</si>
  <si>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</si>
  <si>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</si>
  <si>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</si>
  <si>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</si>
  <si>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</si>
  <si>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</si>
  <si>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</si>
  <si>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</si>
  <si>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</si>
  <si>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</si>
  <si>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</si>
  <si>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</si>
  <si>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</si>
  <si>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</si>
  <si>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</si>
  <si>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</si>
  <si>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</si>
  <si>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</si>
  <si>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</si>
  <si>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</si>
  <si>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</si>
  <si>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</si>
  <si>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</si>
  <si>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</si>
  <si>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</si>
  <si>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</si>
  <si>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</si>
  <si>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</si>
  <si>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</si>
  <si>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</si>
  <si>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</si>
  <si>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</si>
  <si>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</si>
  <si>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</si>
  <si>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</si>
  <si>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</si>
  <si>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</si>
  <si>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</si>
  <si>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</si>
  <si>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</si>
  <si>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</si>
  <si>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</si>
  <si>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</si>
  <si>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</si>
  <si>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</si>
  <si>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</si>
  <si>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</si>
  <si>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</si>
  <si>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</si>
  <si>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</si>
  <si>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</si>
  <si>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</si>
  <si>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</si>
  <si>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</si>
  <si>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</si>
  <si>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</si>
  <si>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</si>
  <si>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</si>
  <si>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</si>
  <si>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</si>
  <si>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</si>
  <si>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</si>
  <si>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</si>
  <si>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</si>
  <si>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</si>
  <si>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</si>
  <si>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</si>
  <si>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</si>
  <si>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</si>
  <si>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</si>
  <si>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</si>
  <si>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</si>
  <si>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</si>
  <si>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</si>
  <si>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</si>
  <si>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</si>
  <si>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</si>
  <si>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</si>
  <si>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</si>
  <si>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</si>
  <si>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</si>
  <si>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</si>
  <si>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</si>
  <si>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</si>
  <si>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</si>
  <si>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</si>
  <si>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</si>
  <si>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</si>
  <si>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</si>
  <si>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</si>
  <si>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</si>
  <si>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</si>
  <si>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</si>
  <si>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</si>
  <si>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</si>
  <si>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</si>
  <si>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</si>
  <si>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</si>
  <si>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</si>
  <si>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</si>
  <si>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</si>
  <si>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</si>
  <si>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</si>
  <si>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</si>
  <si>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</si>
  <si>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</si>
  <si>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</si>
  <si>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</si>
  <si>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</si>
  <si>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</si>
  <si>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</si>
  <si>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</si>
  <si>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</si>
  <si>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</si>
  <si>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</si>
  <si>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</si>
  <si>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</si>
  <si>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</si>
  <si>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</si>
  <si>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</si>
  <si>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</si>
  <si>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</si>
  <si>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</si>
  <si>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</si>
  <si>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</si>
  <si>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</si>
  <si>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</si>
  <si>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</si>
  <si>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</si>
  <si>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</si>
  <si>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</si>
  <si>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</si>
  <si>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</si>
  <si>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</si>
  <si>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</si>
  <si>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</si>
  <si>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</si>
  <si>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</si>
  <si>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</si>
  <si>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</si>
  <si>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</si>
  <si>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</si>
  <si>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</si>
  <si>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</si>
  <si>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</si>
  <si>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</si>
  <si>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</si>
  <si>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</si>
  <si>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</si>
  <si>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</si>
  <si>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</si>
  <si>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</si>
  <si>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</si>
  <si>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</si>
  <si>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</si>
  <si>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</si>
  <si>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</si>
  <si>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</si>
  <si>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</si>
  <si>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</si>
  <si>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</si>
  <si>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</si>
  <si>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</si>
  <si>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</si>
  <si>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</si>
  <si>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</si>
  <si>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</si>
  <si>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</si>
  <si>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</si>
  <si>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</si>
  <si>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</si>
  <si>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</si>
  <si>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</si>
  <si>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</si>
  <si>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</si>
  <si>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</si>
  <si>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</si>
  <si>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</si>
  <si>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</si>
  <si>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</si>
  <si>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</si>
  <si>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</si>
  <si>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</si>
  <si>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</si>
  <si>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</si>
  <si>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</si>
  <si>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</si>
  <si>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</si>
  <si>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</si>
  <si>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</si>
  <si>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</si>
  <si>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</si>
  <si>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</si>
  <si>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</si>
  <si>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</si>
  <si>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</si>
  <si>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</si>
  <si>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</si>
  <si>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</si>
  <si>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</si>
  <si>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</si>
  <si>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</si>
  <si>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</si>
  <si>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</si>
  <si>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</si>
  <si>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</si>
  <si>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</si>
  <si>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</si>
  <si>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</si>
  <si>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</si>
  <si>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</si>
  <si>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</si>
  <si>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</si>
  <si>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</si>
  <si>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</si>
  <si>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</si>
  <si>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</si>
  <si>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</si>
  <si>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</si>
  <si>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</si>
  <si>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</si>
  <si>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</si>
  <si>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</si>
  <si>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</si>
  <si>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</si>
  <si>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</si>
  <si>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</si>
  <si>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</si>
  <si>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</si>
  <si>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</si>
  <si>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</si>
  <si>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</si>
  <si>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</si>
  <si>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</si>
  <si>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</si>
  <si>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</si>
  <si>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</si>
  <si>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</si>
  <si>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</si>
  <si>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</si>
  <si>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</si>
  <si>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</si>
  <si>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</si>
  <si>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</si>
  <si>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</si>
  <si>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</si>
  <si>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</si>
  <si>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</si>
  <si>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</si>
  <si>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</si>
  <si>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</si>
  <si>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</si>
  <si>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</si>
  <si>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</si>
  <si>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</si>
  <si>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</si>
  <si>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</si>
  <si>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</si>
  <si>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</si>
  <si>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</si>
  <si>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</si>
  <si>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</si>
  <si>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</si>
  <si>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</si>
  <si>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</si>
  <si>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</si>
  <si>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</si>
  <si>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</si>
  <si>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</si>
  <si>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</si>
  <si>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</si>
  <si>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</si>
  <si>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</si>
  <si>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</si>
  <si>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</si>
  <si>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</si>
  <si>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</si>
  <si>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</si>
  <si>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</si>
  <si>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</si>
  <si>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</si>
  <si>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</si>
  <si>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</si>
  <si>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</si>
  <si>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</si>
  <si>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</si>
  <si>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</si>
  <si>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</si>
  <si>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</si>
  <si>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</si>
  <si>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</si>
  <si>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</si>
  <si>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</si>
  <si>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</si>
  <si>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</si>
  <si>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</si>
  <si>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</si>
  <si>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</si>
  <si>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</si>
  <si>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</si>
  <si>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</si>
  <si>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</si>
  <si>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</si>
  <si>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</si>
  <si>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</si>
  <si>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</si>
  <si>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</si>
  <si>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</si>
  <si>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</si>
  <si>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</si>
  <si>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</si>
  <si>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</si>
  <si>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</si>
  <si>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</si>
  <si>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</si>
  <si>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</si>
  <si>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</si>
  <si>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</si>
  <si>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</si>
  <si>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</si>
  <si>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</si>
  <si>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</si>
  <si>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</si>
  <si>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</si>
  <si>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</si>
  <si>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</si>
  <si>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</si>
  <si>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</si>
  <si>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</si>
  <si>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</si>
  <si>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</si>
  <si>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</si>
  <si>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</si>
  <si>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</si>
  <si>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</si>
  <si>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</si>
  <si>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</si>
  <si>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</si>
  <si>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</si>
  <si>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</si>
  <si>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</si>
  <si>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</si>
  <si>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</si>
  <si>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</si>
  <si>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</si>
  <si>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</si>
  <si>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</si>
  <si>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</si>
  <si>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</si>
  <si>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</si>
  <si>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</si>
  <si>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</si>
  <si>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</si>
  <si>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</si>
  <si>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</si>
  <si>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</si>
  <si>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</si>
  <si>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</si>
  <si>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</si>
  <si>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</si>
  <si>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</si>
  <si>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</si>
  <si>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</si>
  <si>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</si>
  <si>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</si>
  <si>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</si>
  <si>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</si>
  <si>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</si>
  <si>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</si>
  <si>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</si>
  <si>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</si>
  <si>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</si>
  <si>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</si>
  <si>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</si>
  <si>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</si>
  <si>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</si>
  <si>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</si>
  <si>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</si>
  <si>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</si>
  <si>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</si>
  <si>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</si>
  <si>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</si>
  <si>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</si>
  <si>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</si>
  <si>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</si>
  <si>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</si>
  <si>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</si>
  <si>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</si>
  <si>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</si>
  <si>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</si>
  <si>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</si>
  <si>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</si>
  <si>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</si>
  <si>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</si>
  <si>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</si>
  <si>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</si>
  <si>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</si>
  <si>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</si>
  <si>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</si>
  <si>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</si>
  <si>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</si>
  <si>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</si>
  <si>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</si>
  <si>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</si>
  <si>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</si>
  <si>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</si>
  <si>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</si>
  <si>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</si>
  <si>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</si>
  <si>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</si>
  <si>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</si>
  <si>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</si>
  <si>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</si>
  <si>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</si>
  <si>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</si>
  <si>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</si>
  <si>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</si>
  <si>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</si>
  <si>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</si>
  <si>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</si>
  <si>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</si>
  <si>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</si>
  <si>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</si>
  <si>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</si>
  <si>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</si>
  <si>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</si>
  <si>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</si>
  <si>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</si>
  <si>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</si>
  <si>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</si>
  <si>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</si>
  <si>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</si>
  <si>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</si>
  <si>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</si>
  <si>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</si>
  <si>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</si>
  <si>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</si>
  <si>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</si>
  <si>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</si>
  <si>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</si>
  <si>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</si>
  <si>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</si>
  <si>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</si>
  <si>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</si>
  <si>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</si>
  <si>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</si>
  <si>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</si>
  <si>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</si>
  <si>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</si>
  <si>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</si>
  <si>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</si>
  <si>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</si>
  <si>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</si>
  <si>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</si>
  <si>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</si>
  <si>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</si>
  <si>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</si>
  <si>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</si>
  <si>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</si>
  <si>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</si>
  <si>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</si>
  <si>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</si>
  <si>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</si>
  <si>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</si>
  <si>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</si>
  <si>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</si>
  <si>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</si>
  <si>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</si>
  <si>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</si>
  <si>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</si>
  <si>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</si>
  <si>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</si>
  <si>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</si>
  <si>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</si>
  <si>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</si>
  <si>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</si>
  <si>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</si>
  <si>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</si>
  <si>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</si>
  <si>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</si>
  <si>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</si>
  <si>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</si>
  <si>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</si>
  <si>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</si>
  <si>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</si>
  <si>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</si>
  <si>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</si>
  <si>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</si>
  <si>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</si>
  <si>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</si>
  <si>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</si>
  <si>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</si>
  <si>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</si>
  <si>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</si>
  <si>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</si>
  <si>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</si>
  <si>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</si>
  <si>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</si>
  <si>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</si>
  <si>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</si>
  <si>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</si>
  <si>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</si>
  <si>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</si>
  <si>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</si>
  <si>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</si>
  <si>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</si>
  <si>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</si>
  <si>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</si>
  <si>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</si>
  <si>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</si>
  <si>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</si>
  <si>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</si>
  <si>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</si>
  <si>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</si>
  <si>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</si>
  <si>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</si>
  <si>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</si>
  <si>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</si>
  <si>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</si>
  <si>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</si>
  <si>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</si>
  <si>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</si>
  <si>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</si>
  <si>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</si>
  <si>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</si>
  <si>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</si>
  <si>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</si>
  <si>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</si>
  <si>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</si>
  <si>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</si>
  <si>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</si>
  <si>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</si>
  <si>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</si>
  <si>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</si>
  <si>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</si>
  <si>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</si>
  <si>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</si>
  <si>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</si>
  <si>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</si>
  <si>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</si>
  <si>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</si>
  <si>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</si>
  <si>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</si>
  <si>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</si>
  <si>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</si>
  <si>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</si>
  <si>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</si>
  <si>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</si>
  <si>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</si>
  <si>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</si>
  <si>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</si>
  <si>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</si>
  <si>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</si>
  <si>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</si>
  <si>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</si>
  <si>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</si>
  <si>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</si>
  <si>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</si>
  <si>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</si>
  <si>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</si>
  <si>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</si>
  <si>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</si>
  <si>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</si>
  <si>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</si>
  <si>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</si>
  <si>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</si>
  <si>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</si>
  <si>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</si>
  <si>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</si>
  <si>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</si>
  <si>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</si>
  <si>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</si>
  <si>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</si>
  <si>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</si>
  <si>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</si>
  <si>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</si>
  <si>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</si>
  <si>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</si>
  <si>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</si>
  <si>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</si>
  <si>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</si>
  <si>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</si>
  <si>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</si>
  <si>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</si>
  <si>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</si>
  <si>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</si>
  <si>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</si>
  <si>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</si>
  <si>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</si>
  <si>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</si>
  <si>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</si>
  <si>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</si>
  <si>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</si>
  <si>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</si>
  <si>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</si>
  <si>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</si>
  <si>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</si>
  <si>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</si>
  <si>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</si>
  <si>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</si>
  <si>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</si>
  <si>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</si>
  <si>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</si>
  <si>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</si>
  <si>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</si>
  <si>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</si>
  <si>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</si>
  <si>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</si>
  <si>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</si>
  <si>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</si>
  <si>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</si>
  <si>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</si>
  <si>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</si>
  <si>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</si>
  <si>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</si>
  <si>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</si>
  <si>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</si>
  <si>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</si>
  <si>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</si>
  <si>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</si>
  <si>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</si>
  <si>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</si>
  <si>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</si>
  <si>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</si>
  <si>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</si>
  <si>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</si>
  <si>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</si>
  <si>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</si>
  <si>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</si>
  <si>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</si>
  <si>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</si>
  <si>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</si>
  <si>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</si>
  <si>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</si>
  <si>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</si>
  <si>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</si>
  <si>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</si>
  <si>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</si>
  <si>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</si>
  <si>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</si>
  <si>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</si>
  <si>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</si>
  <si>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</si>
  <si>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</si>
  <si>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</si>
  <si>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</si>
  <si>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</si>
  <si>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</si>
  <si>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</si>
  <si>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</si>
  <si>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</si>
  <si>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</si>
  <si>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</si>
  <si>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</si>
  <si>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</si>
  <si>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</si>
  <si>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</si>
  <si>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</si>
  <si>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</si>
  <si>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</si>
  <si>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</si>
  <si>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</si>
  <si>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</si>
  <si>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</si>
  <si>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</si>
  <si>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</si>
  <si>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</si>
  <si>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</si>
  <si>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</si>
  <si>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</si>
  <si>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</si>
  <si>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</si>
  <si>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</si>
  <si>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</si>
  <si>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</si>
  <si>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</si>
  <si>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</si>
  <si>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</si>
  <si>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</si>
  <si>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</si>
  <si>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</si>
  <si>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</si>
  <si>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</si>
  <si>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</si>
  <si>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</si>
  <si>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</si>
  <si>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</si>
  <si>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</si>
  <si>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</si>
  <si>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</si>
  <si>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</si>
  <si>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</si>
  <si>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</si>
  <si>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</si>
  <si>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</si>
  <si>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</si>
  <si>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</si>
  <si>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</si>
  <si>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</si>
  <si>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</si>
  <si>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</si>
  <si>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</si>
  <si>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</si>
  <si>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</si>
  <si>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</si>
  <si>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</si>
  <si>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</si>
  <si>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</si>
  <si>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</si>
  <si>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</si>
  <si>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</si>
  <si>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</si>
  <si>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</si>
  <si>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</si>
  <si>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</si>
  <si>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</si>
  <si>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</si>
  <si>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</si>
  <si>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</si>
  <si>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</si>
  <si>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</si>
  <si>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</si>
  <si>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</si>
  <si>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</si>
  <si>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</si>
  <si>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</si>
  <si>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</si>
  <si>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</si>
  <si>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</si>
  <si>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</si>
  <si>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</si>
  <si>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</si>
  <si>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</si>
  <si>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</si>
  <si>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</si>
  <si>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</si>
  <si>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</si>
  <si>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</si>
  <si>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</si>
  <si>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</si>
  <si>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</si>
  <si>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</si>
  <si>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</si>
  <si>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</si>
  <si>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</si>
  <si>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</si>
  <si>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</si>
  <si>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</si>
  <si>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</si>
  <si>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</si>
  <si>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</si>
  <si>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</si>
  <si>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</si>
  <si>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</si>
  <si>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</si>
  <si>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</si>
  <si>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</si>
  <si>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</si>
  <si>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</si>
  <si>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</si>
  <si>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</si>
  <si>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</si>
  <si>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</si>
  <si>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</si>
  <si>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</si>
  <si>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</si>
  <si>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</si>
  <si>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</si>
  <si>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</si>
  <si>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</si>
  <si>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</si>
  <si>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</si>
  <si>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</si>
  <si>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</si>
  <si>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</si>
  <si>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</si>
  <si>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</si>
  <si>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</si>
  <si>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</si>
  <si>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</si>
  <si>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</si>
  <si>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</si>
  <si>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</si>
  <si>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</si>
  <si>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</si>
  <si>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</si>
  <si>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</si>
  <si>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</si>
  <si>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</si>
  <si>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</si>
  <si>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</si>
  <si>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</si>
  <si>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</si>
  <si>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</si>
  <si>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</si>
  <si>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</si>
  <si>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</si>
  <si>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</si>
  <si>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</si>
  <si>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</si>
  <si>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</si>
  <si>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</si>
  <si>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</si>
  <si>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</si>
  <si>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</si>
  <si>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</si>
  <si>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</si>
  <si>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</si>
  <si>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</si>
  <si>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</si>
  <si>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</si>
  <si>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</si>
  <si>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</si>
  <si>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</si>
  <si>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</si>
  <si>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</si>
  <si>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</si>
  <si>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</si>
  <si>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</si>
  <si>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</si>
  <si>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</si>
  <si>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</si>
  <si>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</si>
  <si>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</si>
  <si>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</si>
  <si>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</si>
  <si>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</si>
  <si>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</si>
  <si>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</si>
  <si>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</si>
  <si>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</si>
  <si>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</si>
  <si>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</si>
  <si>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</si>
  <si>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</si>
  <si>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</si>
  <si>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</si>
  <si>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</si>
  <si>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</si>
  <si>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</si>
  <si>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</si>
  <si>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</si>
  <si>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</si>
  <si>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</si>
  <si>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</si>
  <si>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</si>
  <si>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</si>
  <si>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</si>
  <si>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</si>
  <si>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</si>
  <si>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</si>
  <si>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</si>
  <si>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</si>
  <si>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</si>
  <si>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</si>
  <si>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</si>
  <si>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</si>
  <si>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</si>
  <si>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</si>
  <si>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</si>
  <si>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</si>
  <si>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</si>
  <si>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</si>
  <si>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</si>
  <si>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</si>
  <si>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</si>
  <si>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</si>
  <si>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</si>
  <si>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</si>
  <si>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</si>
  <si>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</si>
  <si>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</si>
  <si>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</si>
  <si>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</si>
  <si>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</si>
  <si>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</si>
  <si>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</si>
  <si>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</si>
  <si>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</si>
  <si>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</si>
  <si>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</si>
  <si>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</si>
  <si>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</si>
  <si>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</si>
  <si>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</si>
  <si>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</si>
  <si>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</si>
  <si>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</si>
  <si>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</si>
  <si>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</si>
  <si>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</si>
  <si>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</si>
  <si>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</si>
  <si>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</si>
  <si>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</si>
  <si>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</si>
  <si>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</si>
  <si>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</si>
  <si>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</si>
  <si>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</si>
  <si>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</si>
  <si>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</si>
  <si>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</si>
  <si>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</si>
  <si>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</si>
  <si>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</si>
  <si>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</si>
  <si>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</si>
  <si>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</si>
  <si>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</si>
  <si>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</si>
  <si>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</si>
  <si>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</si>
  <si>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</si>
  <si>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</si>
  <si>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</si>
  <si>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</si>
  <si>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</si>
  <si>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</si>
  <si>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</si>
  <si>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</si>
  <si>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</si>
  <si>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</si>
  <si>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</si>
  <si>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</si>
  <si>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</si>
  <si>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</si>
  <si>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</si>
  <si>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</si>
  <si>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</si>
  <si>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</si>
  <si>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</si>
  <si>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</si>
  <si>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</si>
  <si>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</si>
  <si>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</si>
  <si>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</si>
  <si>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</si>
  <si>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</si>
  <si>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</si>
  <si>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</si>
  <si>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</si>
  <si>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</si>
  <si>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</si>
  <si>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</si>
  <si>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</si>
  <si>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</si>
  <si>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</si>
  <si>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</si>
  <si>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</si>
  <si>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</si>
  <si>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</si>
  <si>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</si>
  <si>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</si>
  <si>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</si>
  <si>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</si>
  <si>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</si>
  <si>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</si>
  <si>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</si>
  <si>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</si>
  <si>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</si>
  <si>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</si>
  <si>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</si>
  <si>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</si>
  <si>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</si>
  <si>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</si>
  <si>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</si>
  <si>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</si>
  <si>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</si>
  <si>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</si>
  <si>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</si>
  <si>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</si>
  <si>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</si>
  <si>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</si>
  <si>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</si>
  <si>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</si>
  <si>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</si>
  <si>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</si>
  <si>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</si>
  <si>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</si>
  <si>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</si>
  <si>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</si>
  <si>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</si>
  <si>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</si>
  <si>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</si>
  <si>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</si>
  <si>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</si>
  <si>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</si>
  <si>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</si>
  <si>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</si>
  <si>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</si>
  <si>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</si>
  <si>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</si>
  <si>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</si>
  <si>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</si>
  <si>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</si>
  <si>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</si>
  <si>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</si>
  <si>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</si>
  <si>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</si>
  <si>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</si>
  <si>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</si>
  <si>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</si>
  <si>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</si>
  <si>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</si>
  <si>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</si>
  <si>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</si>
  <si>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</si>
  <si>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</si>
  <si>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</si>
  <si>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</si>
  <si>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</si>
  <si>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</si>
  <si>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</si>
  <si>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</si>
  <si>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</si>
  <si>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</si>
  <si>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</si>
  <si>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</si>
  <si>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</si>
  <si>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</si>
  <si>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</si>
  <si>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</si>
  <si>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</si>
  <si>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</si>
  <si>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</si>
  <si>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</si>
  <si>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</si>
  <si>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</si>
  <si>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</si>
  <si>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</si>
  <si>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</si>
  <si>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</si>
  <si>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</si>
  <si>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</si>
  <si>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</si>
  <si>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</si>
  <si>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</si>
  <si>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</si>
  <si>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</si>
  <si>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</si>
  <si>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</si>
  <si>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</si>
  <si>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</si>
  <si>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</si>
  <si>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</si>
  <si>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</si>
  <si>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</si>
  <si>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</si>
  <si>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</si>
  <si>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</si>
  <si>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</si>
  <si>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</si>
  <si>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</si>
  <si>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</si>
  <si>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</si>
  <si>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</si>
  <si>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</si>
  <si>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</si>
  <si>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</si>
  <si>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</si>
  <si>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</si>
  <si>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</si>
  <si>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</si>
  <si>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</si>
  <si>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</si>
  <si>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</si>
  <si>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</si>
  <si>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</si>
  <si>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</si>
  <si>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</si>
  <si>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</si>
  <si>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</si>
  <si>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</si>
  <si>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</si>
  <si>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</si>
  <si>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</si>
  <si>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</si>
  <si>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</si>
  <si>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</si>
  <si>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</si>
  <si>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</si>
  <si>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</si>
  <si>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</si>
  <si>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</si>
  <si>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</si>
  <si>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</si>
  <si>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</si>
  <si>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</si>
  <si>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</si>
  <si>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</si>
  <si>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</si>
  <si>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</si>
  <si>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</si>
  <si>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</si>
  <si>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</si>
  <si>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</si>
  <si>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</si>
  <si>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</si>
  <si>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</si>
  <si>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</si>
  <si>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</si>
  <si>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</si>
  <si>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</si>
  <si>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</si>
  <si>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</si>
  <si>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</si>
  <si>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</si>
  <si>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</si>
  <si>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</si>
  <si>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</si>
  <si>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</si>
  <si>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</si>
  <si>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</si>
  <si>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</si>
  <si>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</si>
  <si>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</si>
  <si>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</si>
  <si>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</si>
  <si>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</si>
  <si>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</si>
  <si>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</si>
  <si>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</si>
  <si>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</si>
  <si>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</si>
  <si>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</si>
  <si>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</si>
  <si>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</si>
  <si>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</si>
  <si>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</si>
  <si>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</si>
  <si>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</si>
  <si>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</si>
  <si>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</si>
  <si>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</si>
  <si>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</si>
  <si>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</si>
  <si>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</si>
  <si>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</si>
  <si>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</si>
  <si>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</si>
  <si>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</si>
  <si>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</si>
  <si>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</si>
  <si>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</si>
  <si>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</si>
  <si>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</si>
  <si>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</si>
  <si>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</si>
  <si>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</si>
  <si>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</si>
  <si>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</si>
  <si>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</si>
  <si>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</si>
  <si>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</si>
  <si>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</si>
  <si>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</si>
  <si>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</si>
  <si>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</si>
  <si>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</si>
  <si>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</si>
  <si>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</si>
  <si>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</si>
  <si>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</si>
  <si>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</si>
  <si>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</si>
  <si>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</si>
  <si>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</si>
  <si>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</si>
  <si>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</si>
  <si>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</si>
  <si>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</si>
  <si>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</si>
  <si>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</si>
  <si>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</si>
  <si>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</si>
  <si>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</si>
  <si>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</si>
  <si>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</si>
  <si>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</si>
  <si>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</si>
  <si>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</si>
  <si>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</si>
  <si>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</si>
  <si>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</si>
  <si>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</si>
  <si>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</si>
  <si>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</si>
  <si>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</si>
  <si>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</si>
  <si>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</si>
  <si>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</si>
  <si>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</si>
  <si>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</si>
  <si>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</si>
  <si>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</si>
  <si>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</si>
  <si>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</si>
  <si>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</si>
  <si>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</si>
  <si>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</si>
  <si>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</si>
  <si>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</si>
  <si>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</si>
  <si>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</si>
  <si>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</si>
  <si>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</si>
  <si>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</si>
  <si>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</si>
  <si>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</si>
  <si>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</si>
  <si>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</si>
  <si>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</si>
  <si>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</si>
  <si>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</si>
  <si>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</si>
  <si>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</si>
  <si>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</si>
  <si>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</si>
  <si>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</si>
  <si>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</si>
  <si>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</si>
  <si>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</si>
  <si>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</si>
  <si>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</si>
  <si>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</si>
  <si>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</si>
  <si>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</si>
  <si>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</si>
  <si>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</si>
  <si>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</si>
  <si>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</si>
  <si>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</si>
  <si>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</si>
  <si>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</si>
  <si>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</si>
  <si>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</si>
  <si>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</si>
  <si>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</si>
  <si>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</si>
  <si>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</si>
  <si>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</si>
  <si>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</si>
  <si>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</si>
  <si>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</si>
  <si>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</si>
  <si>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</si>
  <si>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</si>
  <si>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</si>
  <si>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</si>
  <si>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</si>
  <si>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</si>
  <si>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</si>
  <si>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</si>
  <si>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</si>
  <si>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</si>
  <si>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</si>
  <si>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</si>
  <si>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</si>
  <si>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</si>
  <si>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</si>
  <si>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</si>
  <si>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</si>
  <si>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</si>
  <si>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</si>
  <si>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</si>
  <si>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</si>
  <si>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</si>
  <si>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</si>
  <si>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</si>
  <si>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</si>
  <si>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</si>
  <si>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</si>
  <si>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</si>
  <si>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</si>
  <si>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</si>
  <si>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</si>
  <si>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</si>
  <si>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</si>
  <si>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</si>
  <si>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</si>
  <si>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</si>
  <si>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</si>
  <si>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</si>
  <si>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</si>
  <si>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</si>
  <si>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</si>
  <si>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</si>
  <si>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</si>
  <si>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</si>
  <si>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</si>
  <si>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</si>
  <si>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</si>
  <si>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</si>
  <si>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</si>
  <si>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</si>
  <si>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</si>
  <si>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</si>
  <si>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</si>
  <si>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</si>
  <si>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</si>
  <si>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</si>
  <si>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</si>
  <si>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</si>
  <si>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</si>
  <si>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</si>
  <si>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</si>
  <si>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</si>
  <si>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</si>
  <si>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</si>
  <si>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</si>
  <si>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</si>
  <si>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</si>
  <si>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</si>
  <si>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</si>
  <si>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</si>
  <si>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</si>
  <si>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</si>
  <si>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</si>
  <si>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</si>
  <si>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</si>
  <si>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</si>
  <si>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</si>
  <si>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</si>
  <si>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</si>
  <si>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</si>
  <si>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</si>
  <si>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</si>
  <si>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</si>
  <si>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</si>
  <si>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</si>
  <si>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</si>
  <si>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</si>
  <si>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</si>
  <si>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</si>
  <si>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</si>
  <si>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</si>
  <si>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</si>
  <si>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</si>
  <si>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</si>
  <si>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</si>
  <si>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</si>
  <si>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</si>
  <si>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</si>
  <si>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</si>
  <si>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</si>
  <si>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</si>
  <si>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</si>
  <si>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</si>
  <si>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</si>
  <si>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</si>
  <si>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</si>
  <si>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</si>
  <si>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</si>
  <si>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</si>
  <si>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</si>
  <si>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</si>
  <si>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</si>
  <si>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</si>
  <si>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</si>
  <si>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</si>
  <si>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</si>
  <si>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</si>
  <si>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</si>
  <si>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</si>
  <si>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</si>
  <si>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</si>
  <si>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</si>
  <si>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</si>
  <si>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</si>
  <si>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</si>
  <si>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</si>
  <si>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</si>
  <si>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</si>
  <si>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</si>
  <si>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</si>
  <si>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</si>
  <si>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</si>
  <si>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</si>
  <si>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</si>
  <si>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</si>
  <si>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</si>
  <si>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</si>
  <si>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</si>
  <si>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</si>
  <si>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</si>
  <si>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</si>
  <si>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</si>
  <si>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</si>
  <si>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</si>
  <si>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</si>
  <si>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</si>
  <si>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</si>
  <si>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</si>
  <si>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</si>
  <si>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</si>
  <si>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</si>
  <si>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</si>
  <si>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</si>
  <si>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</si>
  <si>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</si>
  <si>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</si>
  <si>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</si>
  <si>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</si>
  <si>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</si>
  <si>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</si>
  <si>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</si>
  <si>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</si>
  <si>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</si>
  <si>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</si>
  <si>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</si>
  <si>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</si>
  <si>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</si>
  <si>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</si>
  <si>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</si>
  <si>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</si>
  <si>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</si>
  <si>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</si>
  <si>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</si>
  <si>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</si>
  <si>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</si>
  <si>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</si>
  <si>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</si>
  <si>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</si>
  <si>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</si>
  <si>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</si>
  <si>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</si>
  <si>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</si>
  <si>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</si>
  <si>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</si>
  <si>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</si>
  <si>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</si>
  <si>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</si>
  <si>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</si>
  <si>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</si>
  <si>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</si>
  <si>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</si>
  <si>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</si>
  <si>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</si>
  <si>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</si>
  <si>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</si>
  <si>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</si>
  <si>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</si>
  <si>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</si>
  <si>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</si>
  <si>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</si>
  <si>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</si>
  <si>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</si>
  <si>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</si>
  <si>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</si>
  <si>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</si>
  <si>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</si>
  <si>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</si>
  <si>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</si>
  <si>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</si>
  <si>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</si>
  <si>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</si>
  <si>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</si>
  <si>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</si>
  <si>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</si>
  <si>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</si>
  <si>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</si>
  <si>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</si>
  <si>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</si>
  <si>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</si>
  <si>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</si>
  <si>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</si>
  <si>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</si>
  <si>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</si>
  <si>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</si>
  <si>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</si>
  <si>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</si>
  <si>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</si>
  <si>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</si>
  <si>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</si>
  <si>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</si>
  <si>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</si>
  <si>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</si>
  <si>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</si>
  <si>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</si>
  <si>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</si>
  <si>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</si>
  <si>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</si>
  <si>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</si>
  <si>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</si>
  <si>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</si>
  <si>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</si>
  <si>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</si>
  <si>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</si>
  <si>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</si>
  <si>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</si>
  <si>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</si>
  <si>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</si>
  <si>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</si>
  <si>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</si>
  <si>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</si>
  <si>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</si>
  <si>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</si>
  <si>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</si>
  <si>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</si>
  <si>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</si>
  <si>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</si>
  <si>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</si>
  <si>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</si>
  <si>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</si>
  <si>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</si>
  <si>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</si>
  <si>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</si>
  <si>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</si>
  <si>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</si>
  <si>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</si>
  <si>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</si>
  <si>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</si>
  <si>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</si>
  <si>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</si>
  <si>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</si>
  <si>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</si>
  <si>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</si>
  <si>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</si>
  <si>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</si>
  <si>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</si>
  <si>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</si>
  <si>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</si>
  <si>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</si>
  <si>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</si>
  <si>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</si>
  <si>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</si>
  <si>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</si>
  <si>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</si>
  <si>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</si>
  <si>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</si>
  <si>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</si>
  <si>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</si>
  <si>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</si>
  <si>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</si>
  <si>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</si>
  <si>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</si>
  <si>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</si>
  <si>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</si>
  <si>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</si>
  <si>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</si>
  <si>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</si>
  <si>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</si>
  <si>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</si>
  <si>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</si>
  <si>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</si>
  <si>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</si>
  <si>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</si>
  <si>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</si>
  <si>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</si>
  <si>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</si>
  <si>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</si>
  <si>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</si>
  <si>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</si>
  <si>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</si>
  <si>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</si>
  <si>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</si>
  <si>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</si>
  <si>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</si>
  <si>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</si>
  <si>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</si>
  <si>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</si>
  <si>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</si>
  <si>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</si>
  <si>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</si>
  <si>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</si>
  <si>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</si>
  <si>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</si>
  <si>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</si>
  <si>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</si>
  <si>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</si>
  <si>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</si>
  <si>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</si>
  <si>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</si>
  <si>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</si>
  <si>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</si>
  <si>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</si>
  <si>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</si>
  <si>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</si>
  <si>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</si>
  <si>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</si>
  <si>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</si>
  <si>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</si>
  <si>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</si>
  <si>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</si>
  <si>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</si>
  <si>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</si>
  <si>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</si>
  <si>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</si>
  <si>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</si>
  <si>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</si>
  <si>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</si>
  <si>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</si>
  <si>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</si>
  <si>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</si>
  <si>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</si>
  <si>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</si>
  <si>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</si>
  <si>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</si>
  <si>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</si>
  <si>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</si>
  <si>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</si>
  <si>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</si>
  <si>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</si>
  <si>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</si>
  <si>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</si>
  <si>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</si>
  <si>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</si>
  <si>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</si>
  <si>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</si>
  <si>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</si>
  <si>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</si>
  <si>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</si>
  <si>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</si>
  <si>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</si>
  <si>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</si>
  <si>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</si>
  <si>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</si>
  <si>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</si>
  <si>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</si>
  <si>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</si>
  <si>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</si>
  <si>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</si>
  <si>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</si>
  <si>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</si>
  <si>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</si>
  <si>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</si>
  <si>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</si>
  <si>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</si>
  <si>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</si>
  <si>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</si>
  <si>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</si>
  <si>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</si>
  <si>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</si>
  <si>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</si>
  <si>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</si>
  <si>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</si>
  <si>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</si>
  <si>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</si>
  <si>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</si>
  <si>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</si>
  <si>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</si>
  <si>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</si>
  <si>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</si>
  <si>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</si>
  <si>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</si>
  <si>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</si>
  <si>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</si>
  <si>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</si>
  <si>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</si>
  <si>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</si>
  <si>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</si>
  <si>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</si>
  <si>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</si>
  <si>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</si>
  <si>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</si>
  <si>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</si>
  <si>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</si>
  <si>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</si>
  <si>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</si>
  <si>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</si>
  <si>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</si>
  <si>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</si>
  <si>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</si>
  <si>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</si>
  <si>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</si>
  <si>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</si>
  <si>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</si>
  <si>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</si>
  <si>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</si>
  <si>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</si>
  <si>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</si>
  <si>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</si>
  <si>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</si>
  <si>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</si>
  <si>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</si>
  <si>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</si>
  <si>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</si>
  <si>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</si>
  <si>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</si>
  <si>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</si>
  <si>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</si>
  <si>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</si>
  <si>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</si>
  <si>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</si>
  <si>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</si>
  <si>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</si>
  <si>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</si>
  <si>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</si>
  <si>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</si>
  <si>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</si>
  <si>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</si>
  <si>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</si>
  <si>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</si>
  <si>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</si>
  <si>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</si>
  <si>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</si>
  <si>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</si>
  <si>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</si>
  <si>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</si>
  <si>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</si>
  <si>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</si>
  <si>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</si>
  <si>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</si>
  <si>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</si>
  <si>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</si>
  <si>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</si>
  <si>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</si>
  <si>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</si>
  <si>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</si>
  <si>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</si>
  <si>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</si>
  <si>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</si>
  <si>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</si>
  <si>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</si>
  <si>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</si>
  <si>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</si>
  <si>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</si>
  <si>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</si>
  <si>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</si>
  <si>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</si>
  <si>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</si>
  <si>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</si>
  <si>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</si>
  <si>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</si>
  <si>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</si>
  <si>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</si>
  <si>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</si>
  <si>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</si>
  <si>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</si>
  <si>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</si>
  <si>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</si>
  <si>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</si>
  <si>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</si>
  <si>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</si>
  <si>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</si>
  <si>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</si>
  <si>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</si>
  <si>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</si>
  <si>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</si>
  <si>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</si>
  <si>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</si>
  <si>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</si>
  <si>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</si>
  <si>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</si>
  <si>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</si>
  <si>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</si>
  <si>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</si>
  <si>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</si>
  <si>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</si>
  <si>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</si>
  <si>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</si>
  <si>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</si>
  <si>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</si>
  <si>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</si>
  <si>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</si>
  <si>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</si>
  <si>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</si>
  <si>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</si>
  <si>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</si>
  <si>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</si>
  <si>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</si>
  <si>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</si>
  <si>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</si>
  <si>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</si>
  <si>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</si>
  <si>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</si>
  <si>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</si>
  <si>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</si>
  <si>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</si>
  <si>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</si>
  <si>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</si>
  <si>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</si>
  <si>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</si>
  <si>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</si>
  <si>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</si>
  <si>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</si>
  <si>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</si>
  <si>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</si>
  <si>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</si>
  <si>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</si>
  <si>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</si>
  <si>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</si>
  <si>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</si>
  <si>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</si>
  <si>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</si>
  <si>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</si>
  <si>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</si>
  <si>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</si>
  <si>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</si>
  <si>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</si>
  <si>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</si>
  <si>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</si>
  <si>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</si>
  <si>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</si>
  <si>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</si>
  <si>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</si>
  <si>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</si>
  <si>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</si>
  <si>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</si>
  <si>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</si>
  <si>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</si>
  <si>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</si>
  <si>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</si>
  <si>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</si>
  <si>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</si>
  <si>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</si>
  <si>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</si>
  <si>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</si>
  <si>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</si>
  <si>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</si>
  <si>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</si>
  <si>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</si>
  <si>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</si>
  <si>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</si>
  <si>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</si>
  <si>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</si>
  <si>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</si>
  <si>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</si>
  <si>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</si>
  <si>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</si>
  <si>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</si>
  <si>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</si>
  <si>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</si>
  <si>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</si>
  <si>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</si>
  <si>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</si>
  <si>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</si>
  <si>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</si>
  <si>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</si>
  <si>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</si>
  <si>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</si>
  <si>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</si>
  <si>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</si>
  <si>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</si>
  <si>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</si>
  <si>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</si>
  <si>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</si>
  <si>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</si>
  <si>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</si>
  <si>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</si>
  <si>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</si>
  <si>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</si>
  <si>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</si>
  <si>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</si>
  <si>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</si>
  <si>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</si>
  <si>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</si>
  <si>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</si>
  <si>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</si>
  <si>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</si>
  <si>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</si>
  <si>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</si>
  <si>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</si>
  <si>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</si>
  <si>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</si>
  <si>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</si>
  <si>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</si>
  <si>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</si>
  <si>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</si>
  <si>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</si>
  <si>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</si>
  <si>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</si>
  <si>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</si>
  <si>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</si>
  <si>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</si>
  <si>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</si>
  <si>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</si>
  <si>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</si>
  <si>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</si>
  <si>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</si>
  <si>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</si>
  <si>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</si>
  <si>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</si>
  <si>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</si>
  <si>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</si>
  <si>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</si>
  <si>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</si>
  <si>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</si>
  <si>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</si>
  <si>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</si>
  <si>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</si>
  <si>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</si>
  <si>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</si>
  <si>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</si>
  <si>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</si>
  <si>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</si>
  <si>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</si>
  <si>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</si>
  <si>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</si>
  <si>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</si>
  <si>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</si>
  <si>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</si>
  <si>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</si>
  <si>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</si>
  <si>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</si>
  <si>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</si>
  <si>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</si>
  <si>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</si>
  <si>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</si>
  <si>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</si>
  <si>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</si>
  <si>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</si>
  <si>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</si>
  <si>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</si>
  <si>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</si>
  <si>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</si>
  <si>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</si>
  <si>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</si>
  <si>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</si>
  <si>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</si>
  <si>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</si>
  <si>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</si>
  <si>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</si>
  <si>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</si>
  <si>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</si>
  <si>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</si>
  <si>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</si>
  <si>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</si>
  <si>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</si>
  <si>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</si>
  <si>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</si>
  <si>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</si>
  <si>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</si>
  <si>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</si>
  <si>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</si>
  <si>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</si>
  <si>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</si>
  <si>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</si>
  <si>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</si>
  <si>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</si>
  <si>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</si>
  <si>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</si>
  <si>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</si>
  <si>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</si>
  <si>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</si>
  <si>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</si>
  <si>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</si>
  <si>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</si>
  <si>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</si>
  <si>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</si>
  <si>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</si>
  <si>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</si>
  <si>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</si>
  <si>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</si>
  <si>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</si>
  <si>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</si>
  <si>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</si>
  <si>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</si>
  <si>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</si>
  <si>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</si>
  <si>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</si>
  <si>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</si>
  <si>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</si>
  <si>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</si>
  <si>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</si>
  <si>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</si>
  <si>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</si>
  <si>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</si>
  <si>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</si>
  <si>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</si>
  <si>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</si>
  <si>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</si>
  <si>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</si>
  <si>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</si>
  <si>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</si>
  <si>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</si>
  <si>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</si>
  <si>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</si>
  <si>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</si>
  <si>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</si>
  <si>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</si>
  <si>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</si>
  <si>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</si>
  <si>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</si>
  <si>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</si>
  <si>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</si>
  <si>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</si>
  <si>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</si>
  <si>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</si>
  <si>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</si>
  <si>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</si>
  <si>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</si>
  <si>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</si>
  <si>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</si>
  <si>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</si>
  <si>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</si>
  <si>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</si>
  <si>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</si>
  <si>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</si>
  <si>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</si>
  <si>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</si>
  <si>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</si>
  <si>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</si>
  <si>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</si>
  <si>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</si>
  <si>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</si>
  <si>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</si>
  <si>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</si>
  <si>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</si>
  <si>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</si>
  <si>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</si>
  <si>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</si>
  <si>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</si>
  <si>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</si>
  <si>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</si>
  <si>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</si>
  <si>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</si>
  <si>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</si>
  <si>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</si>
  <si>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</si>
  <si>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</si>
  <si>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</si>
  <si>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</si>
  <si>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</si>
  <si>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</si>
  <si>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</si>
  <si>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</si>
  <si>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</si>
  <si>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</si>
  <si>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</si>
  <si>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</si>
  <si>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</si>
  <si>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</si>
  <si>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</si>
  <si>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</si>
  <si>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</si>
  <si>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</si>
  <si>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</si>
  <si>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</si>
  <si>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</si>
  <si>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</si>
  <si>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</si>
  <si>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</si>
  <si>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</si>
  <si>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</si>
  <si>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</si>
  <si>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</si>
  <si>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</si>
  <si>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</si>
  <si>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</si>
  <si>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</si>
  <si>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</si>
  <si>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</si>
  <si>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</si>
  <si>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</si>
  <si>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</si>
  <si>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</si>
  <si>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</si>
  <si>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</si>
  <si>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</si>
  <si>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</si>
  <si>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</si>
  <si>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</si>
  <si>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</si>
  <si>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</si>
  <si>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</si>
  <si>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</si>
  <si>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</si>
  <si>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</si>
  <si>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</si>
  <si>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</si>
  <si>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</si>
  <si>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</si>
  <si>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</si>
  <si>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</si>
  <si>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</si>
  <si>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</si>
  <si>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</si>
  <si>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</si>
  <si>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</si>
  <si>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</si>
  <si>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</si>
  <si>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</si>
  <si>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</si>
  <si>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</si>
  <si>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</si>
  <si>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</si>
  <si>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</si>
  <si>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</si>
  <si>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</si>
  <si>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</si>
  <si>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</si>
  <si>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</si>
  <si>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</si>
  <si>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</si>
  <si>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</si>
  <si>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</si>
  <si>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</si>
  <si>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</si>
  <si>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</si>
  <si>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</si>
  <si>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</si>
  <si>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</si>
  <si>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</si>
  <si>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</si>
  <si>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</si>
  <si>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</si>
  <si>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</si>
  <si>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</si>
  <si>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</si>
  <si>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</si>
  <si>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</si>
  <si>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</si>
  <si>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</si>
  <si>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</si>
  <si>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</si>
  <si>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</si>
  <si>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</si>
  <si>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</si>
  <si>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</si>
  <si>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</si>
  <si>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</si>
  <si>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</si>
  <si>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</si>
  <si>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</si>
  <si>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</si>
  <si>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</si>
  <si>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</si>
  <si>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</si>
  <si>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</si>
  <si>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</si>
  <si>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</si>
  <si>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</si>
  <si>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</si>
  <si>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</si>
  <si>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</si>
  <si>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</si>
  <si>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</si>
  <si>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</si>
  <si>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</si>
  <si>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</si>
  <si>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</si>
  <si>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</si>
  <si>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</si>
  <si>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</si>
  <si>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</si>
  <si>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</si>
  <si>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</si>
  <si>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</si>
  <si>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</si>
  <si>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</si>
  <si>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</si>
  <si>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</si>
  <si>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</si>
  <si>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</si>
  <si>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</si>
  <si>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</si>
  <si>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</si>
  <si>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</si>
  <si>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</si>
  <si>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</si>
  <si>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</si>
  <si>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</si>
  <si>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</si>
  <si>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</si>
  <si>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</si>
  <si>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</si>
  <si>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</si>
  <si>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</si>
  <si>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</si>
  <si>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</si>
  <si>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</si>
  <si>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</si>
  <si>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</si>
  <si>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</si>
  <si>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</si>
  <si>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</si>
  <si>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</si>
  <si>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</si>
  <si>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</si>
  <si>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</si>
  <si>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</si>
  <si>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</si>
  <si>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</si>
  <si>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</si>
  <si>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</si>
  <si>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</si>
  <si>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</si>
  <si>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</si>
  <si>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</si>
  <si>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</si>
  <si>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</si>
  <si>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</si>
  <si>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</si>
  <si>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</si>
  <si>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</si>
  <si>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</si>
  <si>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</si>
  <si>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</si>
  <si>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</si>
  <si>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</si>
  <si>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</si>
  <si>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</si>
  <si>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</si>
  <si>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</si>
  <si>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</si>
  <si>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</si>
  <si>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</si>
  <si>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</si>
  <si>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</si>
  <si>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</si>
  <si>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</si>
  <si>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</si>
  <si>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</si>
  <si>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</si>
  <si>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</si>
  <si>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</si>
  <si>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</si>
  <si>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</si>
  <si>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</si>
  <si>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</si>
  <si>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</si>
  <si>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</si>
  <si>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</si>
  <si>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</si>
  <si>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</si>
  <si>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</si>
  <si>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</si>
  <si>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</si>
  <si>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</si>
  <si>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</si>
  <si>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</si>
  <si>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</si>
  <si>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</si>
  <si>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</si>
  <si>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</si>
  <si>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</si>
  <si>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</si>
  <si>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</si>
  <si>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</si>
  <si>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</si>
  <si>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</si>
  <si>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</si>
  <si>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</si>
  <si>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</si>
  <si>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</si>
  <si>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</si>
  <si>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</si>
  <si>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</si>
  <si>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</si>
  <si>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</si>
  <si>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</si>
  <si>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</si>
  <si>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</si>
  <si>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</si>
  <si>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</si>
  <si>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</si>
  <si>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</si>
  <si>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</si>
  <si>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</si>
  <si>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</si>
  <si>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</si>
  <si>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</si>
  <si>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</si>
  <si>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</si>
  <si>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</si>
  <si>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</si>
  <si>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</si>
  <si>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</si>
  <si>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</si>
  <si>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</si>
  <si>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</si>
  <si>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</si>
  <si>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</si>
  <si>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</si>
  <si>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</si>
  <si>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</si>
  <si>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</si>
  <si>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</si>
  <si>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</si>
  <si>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</si>
  <si>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</si>
  <si>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</si>
  <si>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</si>
  <si>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</si>
  <si>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</si>
  <si>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</si>
  <si>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</si>
  <si>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</si>
  <si>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</si>
  <si>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</si>
  <si>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</si>
  <si>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</si>
  <si>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</si>
  <si>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</si>
  <si>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</si>
  <si>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</si>
  <si>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</si>
  <si>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</si>
  <si>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</si>
  <si>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</si>
  <si>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</si>
  <si>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</si>
  <si>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</si>
  <si>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</si>
  <si>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</si>
  <si>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</si>
  <si>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</si>
  <si>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</si>
  <si>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</si>
  <si>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</si>
  <si>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</si>
  <si>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</si>
  <si>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</si>
  <si>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</si>
  <si>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</si>
  <si>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</si>
  <si>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</si>
  <si>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</si>
  <si>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</si>
  <si>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</si>
  <si>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</si>
  <si>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</si>
  <si>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</si>
  <si>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</si>
  <si>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</si>
  <si>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</si>
  <si>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</si>
  <si>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</si>
  <si>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</si>
  <si>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</si>
  <si>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</si>
  <si>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</si>
  <si>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</si>
  <si>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</si>
  <si>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</si>
  <si>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</si>
  <si>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</si>
  <si>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</si>
  <si>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</si>
  <si>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</si>
  <si>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</si>
  <si>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</si>
  <si>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</si>
  <si>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</si>
  <si>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</si>
  <si>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</si>
  <si>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</si>
  <si>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</si>
  <si>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</si>
  <si>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</si>
  <si>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</si>
  <si>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</si>
  <si>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</si>
  <si>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</si>
  <si>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</si>
  <si>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</si>
  <si>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</si>
  <si>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</si>
  <si>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</si>
  <si>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</si>
  <si>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</si>
  <si>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</si>
  <si>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</si>
  <si>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</si>
  <si>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</si>
  <si>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</si>
  <si>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</si>
  <si>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</si>
  <si>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</si>
  <si>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</si>
  <si>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</si>
  <si>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</si>
  <si>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</si>
  <si>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</si>
  <si>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</si>
  <si>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</si>
  <si>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</si>
  <si>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</si>
  <si>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</si>
  <si>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</si>
  <si>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</si>
  <si>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</si>
  <si>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</si>
  <si>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</si>
  <si>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</si>
  <si>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</si>
  <si>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</si>
  <si>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</si>
  <si>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</si>
  <si>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</si>
  <si>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</si>
  <si>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</si>
  <si>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</si>
  <si>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</si>
  <si>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</si>
  <si>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</si>
  <si>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</si>
  <si>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</si>
  <si>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</si>
  <si>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</si>
  <si>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</si>
  <si>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</si>
  <si>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</si>
  <si>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</si>
  <si>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</si>
  <si>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</si>
  <si>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</si>
  <si>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</si>
  <si>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</si>
  <si>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</si>
  <si>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</si>
  <si>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</si>
  <si>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</si>
  <si>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</si>
  <si>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</si>
  <si>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</si>
  <si>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</si>
  <si>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</si>
  <si>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</si>
  <si>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</si>
  <si>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</si>
  <si>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</si>
  <si>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</si>
  <si>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</si>
  <si>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</si>
  <si>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</si>
  <si>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</si>
  <si>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</si>
  <si>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</si>
  <si>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</si>
  <si>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</si>
  <si>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</si>
  <si>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</si>
  <si>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</si>
  <si>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</si>
  <si>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</si>
  <si>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</si>
  <si>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</si>
  <si>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</si>
  <si>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</si>
  <si>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</si>
  <si>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</si>
  <si>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</si>
  <si>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</si>
  <si>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</si>
  <si>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</si>
  <si>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</si>
  <si>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</si>
  <si>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</si>
  <si>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</si>
  <si>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</si>
  <si>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</si>
  <si>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</si>
  <si>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</si>
  <si>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</si>
  <si>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</si>
  <si>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</si>
  <si>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</si>
  <si>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</si>
  <si>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</si>
  <si>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</si>
  <si>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</si>
  <si>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</si>
  <si>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</si>
  <si>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</si>
  <si>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</si>
  <si>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</si>
  <si>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</si>
  <si>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</si>
  <si>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</si>
  <si>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</si>
  <si>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</si>
  <si>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</si>
  <si>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</si>
  <si>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</si>
  <si>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</si>
  <si>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</si>
  <si>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</si>
  <si>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</si>
  <si>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</si>
  <si>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</si>
  <si>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</si>
  <si>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</si>
  <si>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</si>
  <si>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</si>
  <si>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</si>
  <si>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</si>
  <si>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</si>
  <si>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</si>
  <si>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</si>
  <si>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</si>
  <si>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</si>
  <si>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</si>
  <si>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</si>
  <si>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</si>
  <si>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</si>
  <si>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</si>
  <si>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</si>
  <si>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</si>
  <si>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</si>
  <si>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</si>
  <si>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</si>
  <si>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</si>
  <si>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</si>
  <si>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</si>
  <si>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</si>
  <si>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</si>
  <si>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</si>
  <si>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</si>
  <si>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</si>
  <si>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</si>
  <si>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</si>
  <si>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</si>
  <si>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</si>
  <si>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</si>
  <si>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</si>
  <si>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</si>
  <si>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</si>
  <si>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</si>
  <si>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</si>
  <si>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</si>
  <si>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</si>
  <si>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</si>
  <si>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</si>
  <si>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</si>
  <si>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</si>
  <si>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</si>
  <si>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</si>
  <si>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</si>
  <si>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</si>
  <si>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</si>
  <si>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</si>
  <si>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</si>
  <si>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</si>
  <si>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</si>
  <si>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</si>
  <si>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</si>
  <si>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</si>
  <si>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</si>
  <si>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</si>
  <si>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</si>
  <si>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</si>
  <si>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</si>
  <si>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</si>
  <si>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</si>
  <si>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</si>
  <si>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</si>
  <si>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</si>
  <si>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</si>
  <si>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</si>
  <si>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</si>
  <si>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</si>
  <si>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</si>
  <si>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</si>
  <si>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</si>
  <si>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</si>
  <si>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</si>
  <si>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</si>
  <si>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</si>
  <si>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</si>
  <si>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</si>
  <si>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</si>
  <si>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</si>
  <si>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</si>
  <si>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</si>
  <si>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</si>
  <si>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</si>
  <si>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</si>
  <si>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</si>
  <si>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</si>
  <si>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</si>
  <si>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</si>
  <si>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</si>
  <si>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</si>
  <si>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</si>
  <si>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</si>
  <si>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</si>
  <si>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</si>
  <si>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</si>
  <si>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</si>
  <si>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</si>
  <si>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</si>
  <si>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</si>
  <si>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</si>
  <si>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</si>
  <si>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</si>
  <si>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</si>
  <si>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</si>
  <si>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</si>
  <si>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</si>
  <si>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</si>
  <si>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</si>
  <si>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</si>
  <si>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</si>
  <si>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</si>
  <si>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</si>
  <si>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</si>
  <si>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</si>
  <si>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</si>
  <si>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</si>
  <si>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</si>
  <si>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</si>
  <si>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</si>
  <si>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</si>
  <si>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</si>
  <si>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</si>
  <si>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</si>
  <si>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</si>
  <si>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</si>
  <si>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</si>
  <si>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</si>
  <si>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</si>
  <si>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</si>
  <si>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</si>
  <si>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</si>
  <si>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</si>
  <si>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</si>
  <si>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</si>
  <si>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</si>
  <si>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</si>
  <si>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</si>
  <si>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</si>
  <si>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</si>
  <si>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</si>
  <si>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</si>
  <si>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</si>
  <si>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</si>
  <si>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</si>
  <si>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</si>
  <si>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</si>
  <si>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</si>
  <si>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</si>
  <si>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</si>
  <si>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</si>
  <si>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</si>
  <si>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</si>
  <si>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</si>
  <si>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</si>
  <si>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</si>
  <si>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</si>
  <si>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</si>
  <si>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</si>
  <si>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</si>
  <si>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</si>
  <si>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</si>
  <si>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</si>
  <si>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</si>
  <si>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</si>
  <si>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</si>
  <si>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</si>
  <si>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</si>
  <si>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</si>
  <si>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</si>
  <si>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</si>
  <si>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</si>
  <si>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</si>
  <si>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</si>
  <si>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</si>
  <si>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</si>
  <si>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</si>
  <si>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</si>
  <si>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</si>
  <si>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</si>
  <si>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</si>
  <si>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</si>
  <si>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</si>
  <si>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</si>
  <si>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</si>
  <si>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</si>
  <si>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</si>
  <si>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</si>
  <si>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</si>
  <si>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</si>
  <si>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</si>
  <si>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</si>
  <si>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</si>
  <si>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</si>
  <si>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</si>
  <si>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</si>
  <si>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</si>
  <si>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</si>
  <si>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</si>
  <si>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</si>
  <si>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</si>
  <si>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</si>
  <si>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</si>
  <si>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</si>
  <si>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</si>
  <si>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</si>
  <si>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</si>
  <si>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</si>
  <si>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</si>
  <si>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</si>
  <si>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</si>
  <si>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</si>
  <si>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</si>
  <si>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</si>
  <si>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</si>
  <si>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</si>
  <si>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</si>
  <si>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</si>
  <si>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</si>
  <si>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</si>
  <si>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</si>
  <si>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</si>
  <si>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</si>
  <si>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</si>
  <si>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</si>
  <si>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</si>
  <si>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</si>
  <si>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</si>
  <si>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</si>
  <si>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</si>
  <si>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</si>
  <si>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</si>
  <si>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</si>
  <si>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</si>
  <si>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</si>
  <si>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</si>
  <si>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</si>
  <si>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</si>
  <si>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</si>
  <si>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</si>
  <si>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</si>
  <si>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</si>
  <si>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</si>
  <si>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</si>
  <si>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</si>
  <si>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</si>
  <si>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</si>
  <si>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</si>
  <si>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</si>
  <si>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</si>
  <si>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</si>
  <si>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</si>
  <si>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</si>
  <si>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</si>
  <si>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</si>
  <si>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</si>
  <si>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</si>
  <si>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</si>
  <si>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</si>
  <si>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</si>
  <si>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</si>
  <si>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</si>
  <si>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</si>
  <si>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</si>
  <si>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</si>
  <si>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</si>
  <si>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</si>
  <si>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</si>
  <si>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</si>
  <si>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</si>
  <si>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</si>
  <si>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</si>
  <si>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</si>
  <si>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</si>
  <si>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</si>
  <si>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</si>
  <si>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</si>
  <si>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</si>
  <si>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</si>
  <si>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</si>
  <si>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</si>
  <si>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</si>
  <si>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</si>
  <si>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</si>
  <si>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</si>
  <si>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</si>
  <si>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</si>
  <si>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</si>
  <si>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</si>
  <si>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</si>
  <si>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</si>
  <si>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</si>
  <si>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</si>
  <si>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</si>
  <si>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</si>
  <si>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</si>
  <si>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</si>
  <si>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</si>
  <si>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</si>
  <si>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</si>
  <si>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</si>
  <si>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</si>
  <si>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</si>
  <si>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</si>
  <si>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</si>
  <si>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</si>
  <si>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</si>
  <si>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</si>
  <si>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</si>
  <si>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</si>
  <si>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</si>
  <si>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</si>
  <si>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</si>
  <si>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</si>
  <si>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</si>
  <si>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</si>
  <si>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</si>
  <si>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</si>
  <si>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</si>
  <si>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</si>
  <si>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</si>
  <si>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</si>
  <si>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</si>
  <si>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</si>
  <si>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</si>
  <si>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</si>
  <si>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</si>
  <si>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</si>
  <si>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</si>
  <si>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</si>
  <si>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</si>
  <si>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</si>
  <si>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</si>
  <si>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</si>
  <si>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</si>
  <si>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</si>
  <si>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</si>
  <si>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</si>
  <si>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</si>
  <si>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</si>
  <si>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</si>
  <si>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</si>
  <si>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</si>
  <si>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</si>
  <si>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</si>
  <si>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</si>
  <si>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</si>
  <si>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</si>
  <si>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</si>
  <si>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</si>
  <si>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</si>
  <si>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</si>
  <si>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</si>
  <si>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</si>
  <si>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</si>
  <si>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</si>
  <si>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</si>
  <si>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</si>
  <si>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</si>
  <si>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</si>
  <si>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</si>
  <si>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</si>
  <si>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</si>
  <si>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</si>
  <si>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</si>
  <si>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</si>
  <si>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</si>
  <si>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</si>
  <si>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</si>
  <si>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</si>
  <si>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</si>
  <si>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</si>
  <si>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</si>
  <si>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</si>
  <si>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</si>
  <si>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</si>
  <si>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</si>
  <si>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</si>
  <si>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</si>
  <si>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</si>
  <si>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</si>
  <si>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</si>
  <si>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</si>
  <si>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</si>
  <si>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</si>
  <si>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</si>
  <si>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</si>
  <si>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</si>
  <si>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</si>
  <si>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</si>
  <si>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</si>
  <si>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</si>
  <si>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</si>
  <si>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</si>
  <si>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</si>
  <si>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</si>
  <si>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</si>
  <si>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</si>
  <si>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</si>
  <si>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</si>
  <si>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</si>
  <si>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</si>
  <si>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</si>
  <si>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</si>
  <si>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</si>
  <si>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</si>
  <si>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</si>
  <si>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</si>
  <si>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</si>
  <si>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</si>
  <si>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</si>
  <si>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</si>
  <si>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</si>
  <si>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</si>
  <si>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</si>
  <si>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</si>
  <si>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</si>
  <si>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</si>
  <si>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</si>
  <si>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</si>
  <si>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</si>
  <si>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</si>
  <si>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</si>
  <si>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</si>
  <si>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</si>
  <si>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</si>
  <si>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</si>
  <si>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</si>
  <si>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</si>
  <si>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</si>
  <si>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</si>
  <si>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</si>
  <si>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</si>
  <si>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</si>
  <si>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</si>
  <si>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</si>
  <si>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</si>
  <si>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</si>
  <si>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</si>
  <si>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</si>
  <si>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</si>
  <si>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</si>
  <si>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</si>
  <si>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</si>
  <si>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</si>
  <si>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</si>
  <si>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</si>
  <si>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</si>
  <si>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</si>
  <si>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</si>
  <si>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</si>
  <si>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</si>
  <si>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</si>
  <si>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</si>
  <si>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</si>
  <si>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</si>
  <si>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</si>
  <si>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</si>
  <si>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</si>
  <si>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</si>
  <si>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</si>
  <si>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</si>
  <si>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</si>
  <si>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</si>
  <si>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</si>
  <si>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</si>
  <si>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</si>
  <si>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</si>
  <si>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</si>
  <si>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</si>
  <si>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</si>
  <si>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</si>
  <si>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</si>
  <si>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</si>
  <si>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</si>
  <si>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</si>
  <si>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</si>
  <si>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</si>
  <si>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</si>
  <si>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</si>
  <si>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</si>
  <si>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</si>
  <si>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</si>
  <si>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</si>
  <si>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</si>
  <si>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</si>
  <si>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</si>
  <si>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</si>
  <si>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</si>
  <si>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</si>
  <si>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</si>
  <si>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</si>
  <si>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</si>
  <si>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</si>
  <si>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</si>
  <si>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</si>
  <si>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</si>
  <si>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</si>
  <si>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</si>
  <si>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</si>
  <si>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</si>
  <si>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</si>
  <si>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</si>
  <si>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</si>
  <si>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</si>
  <si>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</si>
  <si>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</si>
  <si>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</si>
  <si>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</si>
  <si>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</si>
  <si>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</si>
  <si>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</si>
  <si>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</si>
  <si>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</si>
  <si>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</si>
  <si>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</si>
  <si>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</si>
  <si>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</si>
  <si>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</si>
  <si>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</si>
  <si>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</si>
  <si>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</si>
  <si>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</si>
  <si>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</si>
  <si>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</si>
  <si>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</si>
  <si>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</si>
  <si>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</si>
  <si>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</si>
  <si>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</si>
  <si>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</si>
  <si>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</si>
  <si>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</si>
  <si>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</si>
  <si>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</si>
  <si>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</si>
  <si>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</si>
  <si>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</si>
  <si>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</si>
  <si>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</si>
  <si>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</si>
  <si>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</si>
  <si>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</si>
  <si>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</si>
  <si>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</si>
  <si>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</si>
  <si>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</si>
  <si>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</si>
  <si>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</si>
  <si>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</si>
  <si>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</si>
  <si>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</si>
  <si>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</si>
  <si>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</si>
  <si>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</si>
  <si>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</si>
  <si>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</si>
  <si>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</si>
  <si>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</si>
  <si>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</si>
  <si>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</si>
  <si>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</si>
  <si>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</si>
  <si>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</si>
  <si>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</si>
  <si>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</si>
  <si>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</si>
  <si>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</si>
  <si>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</si>
  <si>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</si>
  <si>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</si>
  <si>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</si>
  <si>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</si>
  <si>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</si>
  <si>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</si>
  <si>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</si>
  <si>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</si>
  <si>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</si>
  <si>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</si>
  <si>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</si>
  <si>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</si>
  <si>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</si>
  <si>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</si>
  <si>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</si>
  <si>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</si>
  <si>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</si>
  <si>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</si>
  <si>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</si>
  <si>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</si>
  <si>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</si>
  <si>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</si>
  <si>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</si>
  <si>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</si>
  <si>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</si>
  <si>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</si>
  <si>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</si>
  <si>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</si>
  <si>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</si>
  <si>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</si>
  <si>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</si>
  <si>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</si>
  <si>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</si>
  <si>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</si>
  <si>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</si>
  <si>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</si>
  <si>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</si>
  <si>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</si>
  <si>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</si>
  <si>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</si>
  <si>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</si>
  <si>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</si>
  <si>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</si>
  <si>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</si>
  <si>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</si>
  <si>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</si>
  <si>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</si>
  <si>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</si>
  <si>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</si>
  <si>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</si>
  <si>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</si>
  <si>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</si>
  <si>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</si>
  <si>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</si>
  <si>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</si>
  <si>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</si>
  <si>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</si>
  <si>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</si>
  <si>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</si>
  <si>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</si>
  <si>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</si>
  <si>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</si>
  <si>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</si>
  <si>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</si>
  <si>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</si>
  <si>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</si>
  <si>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</si>
  <si>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</si>
  <si>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</si>
  <si>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</si>
  <si>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</si>
  <si>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</si>
  <si>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</si>
  <si>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</si>
  <si>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</si>
  <si>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</si>
  <si>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</si>
  <si>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</si>
  <si>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</si>
  <si>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</si>
  <si>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</si>
  <si>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</si>
  <si>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</si>
  <si>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</si>
  <si>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</si>
  <si>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</si>
  <si>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</si>
  <si>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</si>
  <si>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</si>
  <si>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</si>
  <si>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</si>
  <si>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</si>
  <si>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</si>
  <si>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</si>
  <si>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</si>
  <si>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</si>
  <si>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</si>
  <si>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</si>
  <si>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</si>
  <si>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</si>
  <si>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</si>
  <si>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</si>
  <si>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</si>
  <si>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</si>
  <si>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</si>
  <si>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</si>
  <si>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</si>
  <si>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</si>
  <si>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</si>
  <si>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</si>
  <si>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</si>
  <si>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</si>
  <si>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</si>
  <si>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</si>
  <si>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</si>
  <si>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</si>
  <si>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</si>
  <si>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</si>
  <si>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</si>
  <si>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</si>
  <si>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</si>
  <si>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</si>
  <si>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</si>
  <si>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</si>
  <si>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</si>
  <si>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</si>
  <si>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</si>
  <si>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</si>
  <si>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</si>
  <si>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</si>
  <si>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</si>
  <si>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</si>
  <si>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</si>
  <si>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</si>
  <si>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</si>
  <si>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</si>
  <si>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</si>
  <si>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</si>
  <si>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</si>
  <si>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</si>
  <si>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</si>
  <si>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</si>
  <si>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</si>
  <si>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</si>
  <si>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</si>
  <si>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</si>
  <si>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</si>
  <si>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</si>
  <si>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</si>
  <si>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</si>
  <si>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</si>
  <si>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</si>
  <si>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</si>
  <si>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</si>
  <si>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</si>
  <si>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</si>
  <si>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</si>
  <si>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</si>
  <si>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</si>
  <si>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</si>
  <si>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</si>
  <si>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</si>
  <si>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</si>
  <si>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</si>
  <si>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</si>
  <si>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</si>
  <si>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</si>
  <si>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</si>
  <si>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</si>
  <si>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</si>
  <si>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</si>
  <si>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</si>
  <si>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</si>
  <si>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</si>
  <si>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</si>
  <si>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</si>
  <si>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</si>
  <si>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</si>
  <si>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</si>
  <si>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</si>
  <si>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</si>
  <si>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</si>
  <si>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</si>
  <si>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</si>
  <si>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</si>
  <si>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</si>
  <si>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</si>
  <si>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</si>
  <si>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</si>
  <si>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</si>
  <si>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</si>
  <si>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</si>
  <si>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</si>
  <si>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</si>
  <si>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</si>
  <si>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</si>
  <si>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</si>
  <si>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</si>
  <si>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</si>
  <si>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</si>
  <si>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</si>
  <si>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</si>
  <si>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</si>
  <si>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</si>
  <si>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</si>
  <si>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</si>
  <si>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</si>
  <si>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</si>
  <si>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</si>
  <si>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</si>
  <si>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</si>
  <si>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</si>
  <si>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</si>
  <si>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</si>
  <si>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</si>
  <si>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</si>
  <si>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</si>
  <si>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</si>
  <si>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</si>
  <si>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</si>
  <si>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</si>
  <si>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</si>
  <si>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</si>
  <si>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</si>
  <si>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</si>
  <si>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</si>
  <si>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</si>
  <si>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</si>
  <si>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</si>
  <si>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</si>
  <si>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</si>
  <si>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</si>
  <si>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</si>
  <si>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</si>
  <si>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</si>
  <si>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</si>
  <si>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</si>
  <si>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</si>
  <si>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</si>
  <si>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</si>
  <si>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</si>
  <si>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</si>
  <si>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</si>
  <si>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</si>
  <si>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</si>
  <si>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</si>
  <si>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</si>
  <si>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</si>
  <si>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</si>
  <si>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</si>
  <si>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</si>
  <si>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</si>
  <si>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</si>
  <si>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</si>
  <si>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</si>
  <si>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</si>
  <si>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</si>
  <si>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</si>
  <si>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</si>
  <si>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</si>
  <si>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</si>
  <si>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</si>
  <si>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</si>
  <si>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</si>
  <si>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</si>
  <si>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</si>
  <si>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</si>
  <si>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</si>
  <si>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</si>
  <si>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</si>
  <si>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</si>
  <si>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</si>
  <si>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</si>
  <si>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</si>
  <si>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</si>
  <si>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</si>
  <si>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</si>
  <si>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</si>
  <si>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</si>
  <si>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</si>
  <si>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</si>
  <si>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</si>
  <si>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</si>
  <si>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</si>
  <si>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</si>
  <si>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</si>
  <si>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</si>
  <si>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</si>
  <si>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</si>
  <si>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</si>
  <si>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</si>
  <si>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</si>
  <si>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</si>
  <si>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</si>
  <si>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</si>
  <si>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</si>
  <si>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</si>
  <si>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</si>
  <si>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</si>
  <si>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</si>
  <si>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</si>
  <si>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</si>
  <si>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</si>
  <si>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</si>
  <si>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</si>
  <si>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</si>
  <si>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</si>
  <si>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</si>
  <si>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</si>
  <si>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</si>
  <si>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</si>
  <si>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</si>
  <si>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</si>
  <si>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</si>
  <si>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</si>
  <si>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</si>
  <si>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</si>
  <si>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</si>
  <si>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</si>
  <si>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</si>
  <si>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</si>
  <si>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</si>
  <si>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</si>
  <si>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</si>
  <si>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</si>
  <si>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</si>
  <si>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</si>
  <si>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</si>
  <si>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</si>
  <si>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</si>
  <si>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</si>
  <si>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</si>
  <si>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</si>
  <si>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</si>
  <si>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</si>
  <si>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</si>
  <si>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</si>
  <si>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</si>
  <si>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</si>
  <si>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</si>
  <si>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</si>
  <si>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</si>
  <si>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</si>
  <si>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</si>
  <si>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</si>
  <si>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</si>
  <si>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</si>
  <si>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</si>
  <si>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</si>
  <si>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</si>
  <si>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</si>
  <si>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</si>
  <si>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</si>
  <si>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</si>
  <si>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</si>
  <si>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</si>
  <si>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</si>
  <si>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</si>
  <si>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</si>
  <si>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</si>
  <si>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</si>
  <si>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</si>
  <si>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</si>
  <si>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</si>
  <si>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</si>
  <si>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</si>
  <si>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</si>
  <si>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</si>
  <si>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</si>
  <si>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</si>
  <si>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</si>
  <si>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</si>
  <si>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</si>
  <si>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</si>
  <si>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</si>
  <si>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</si>
  <si>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</si>
  <si>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</si>
  <si>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</si>
  <si>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</si>
  <si>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</si>
  <si>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</si>
  <si>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</si>
  <si>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</si>
  <si>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</si>
  <si>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</si>
  <si>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</si>
  <si>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</si>
  <si>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</si>
  <si>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</si>
  <si>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</si>
  <si>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</si>
  <si>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</si>
  <si>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</si>
  <si>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</si>
  <si>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</si>
  <si>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</si>
  <si>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</si>
  <si>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</si>
  <si>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</si>
  <si>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</si>
  <si>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</si>
  <si>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</si>
  <si>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</si>
  <si>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</si>
  <si>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</si>
  <si>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</si>
  <si>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</si>
  <si>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</si>
  <si>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</si>
  <si>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</si>
  <si>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</si>
  <si>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</si>
  <si>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</si>
  <si>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</si>
  <si>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</si>
  <si>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</si>
  <si>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</si>
  <si>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</si>
  <si>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</si>
  <si>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</si>
  <si>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</si>
  <si>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</si>
  <si>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</si>
  <si>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</si>
  <si>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</si>
  <si>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</si>
  <si>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</si>
  <si>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</si>
  <si>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</si>
  <si>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</si>
  <si>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</si>
  <si>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</si>
  <si>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</si>
  <si>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</si>
  <si>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</si>
  <si>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</si>
  <si>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</si>
  <si>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</si>
  <si>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</si>
  <si>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</si>
  <si>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</si>
  <si>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</si>
  <si>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</si>
  <si>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</si>
  <si>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</si>
  <si>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</si>
  <si>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</si>
  <si>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</si>
  <si>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</si>
  <si>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</si>
  <si>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</si>
  <si>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</si>
  <si>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</si>
  <si>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</si>
  <si>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</si>
  <si>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</si>
  <si>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</si>
  <si>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</si>
  <si>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</si>
  <si>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</si>
  <si>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</si>
  <si>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</si>
  <si>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</si>
  <si>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</si>
  <si>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</si>
  <si>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</si>
  <si>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</si>
  <si>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</si>
  <si>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</si>
  <si>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</si>
  <si>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</si>
  <si>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</si>
  <si>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</si>
  <si>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</si>
  <si>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</si>
  <si>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</si>
  <si>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</si>
  <si>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</si>
  <si>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</si>
  <si>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</si>
  <si>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</si>
  <si>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</si>
  <si>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</si>
  <si>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</si>
  <si>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</si>
  <si>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</si>
  <si>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</si>
  <si>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</si>
  <si>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</si>
  <si>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</si>
  <si>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</si>
  <si>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</si>
  <si>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</si>
  <si>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</si>
  <si>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</si>
  <si>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</si>
  <si>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</si>
  <si>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</si>
  <si>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</si>
  <si>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</si>
  <si>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</si>
  <si>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</si>
  <si>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</si>
  <si>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</si>
  <si>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</si>
  <si>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</si>
  <si>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</si>
  <si>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</si>
  <si>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</si>
  <si>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</si>
  <si>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</si>
  <si>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</si>
  <si>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</si>
  <si>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</si>
  <si>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</si>
  <si>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</si>
  <si>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</si>
  <si>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</si>
  <si>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</si>
  <si>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</si>
  <si>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</si>
  <si>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</si>
  <si>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</si>
  <si>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</si>
  <si>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</si>
  <si>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</si>
  <si>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</si>
  <si>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</si>
  <si>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</si>
  <si>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</si>
  <si>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</si>
  <si>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</si>
  <si>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</si>
  <si>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</si>
  <si>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</si>
  <si>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</si>
  <si>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</si>
  <si>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</si>
  <si>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</si>
  <si>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</si>
  <si>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</si>
  <si>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</si>
  <si>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</si>
  <si>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</si>
  <si>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</si>
  <si>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</si>
  <si>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</si>
  <si>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</si>
  <si>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</si>
  <si>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</si>
  <si>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</si>
  <si>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</si>
  <si>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</si>
  <si>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</si>
  <si>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</si>
  <si>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</si>
  <si>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</si>
  <si>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</si>
  <si>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</si>
  <si>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</si>
  <si>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</si>
  <si>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</si>
  <si>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</si>
  <si>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</si>
  <si>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</si>
  <si>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</si>
  <si>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</si>
  <si>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</si>
  <si>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</si>
  <si>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</si>
  <si>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</si>
  <si>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</si>
  <si>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</si>
  <si>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</si>
  <si>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</si>
  <si>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</si>
  <si>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</si>
  <si>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</si>
  <si>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</si>
  <si>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</si>
  <si>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</si>
  <si>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</si>
  <si>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</si>
  <si>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</si>
  <si>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</si>
  <si>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</si>
  <si>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</si>
  <si>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</si>
  <si>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</si>
  <si>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</si>
  <si>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</si>
  <si>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</si>
  <si>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</si>
  <si>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</si>
  <si>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</si>
  <si>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</si>
  <si>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</si>
  <si>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</si>
  <si>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</si>
  <si>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</si>
  <si>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</si>
  <si>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</si>
  <si>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</si>
  <si>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</si>
  <si>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</si>
  <si>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</si>
  <si>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</si>
  <si>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</si>
  <si>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</si>
  <si>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</si>
  <si>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</si>
  <si>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</si>
  <si>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</si>
  <si>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</si>
  <si>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</si>
  <si>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</si>
  <si>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</si>
  <si>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</si>
  <si>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</si>
  <si>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</si>
  <si>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</si>
  <si>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</si>
  <si>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</si>
  <si>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</si>
  <si>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</si>
  <si>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</si>
  <si>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</si>
  <si>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</si>
  <si>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</si>
  <si>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</si>
  <si>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</si>
  <si>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</si>
  <si>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</si>
  <si>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</si>
  <si>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</si>
  <si>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</si>
  <si>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</si>
  <si>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</si>
  <si>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</si>
  <si>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</si>
  <si>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</si>
  <si>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</si>
  <si>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</si>
  <si>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</si>
  <si>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</si>
  <si>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</si>
  <si>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</si>
  <si>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</si>
  <si>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</si>
  <si>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</si>
  <si>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</si>
  <si>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</si>
  <si>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</si>
  <si>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</si>
  <si>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</si>
  <si>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</si>
  <si>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</si>
  <si>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</si>
  <si>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</si>
  <si>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</si>
  <si>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</si>
  <si>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</si>
  <si>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</si>
  <si>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</si>
  <si>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</si>
  <si>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</si>
  <si>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</si>
  <si>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</si>
  <si>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</si>
  <si>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</si>
  <si>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</si>
  <si>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</si>
  <si>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</si>
  <si>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</si>
  <si>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</si>
  <si>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</si>
  <si>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</si>
  <si>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</si>
  <si>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</si>
  <si>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</si>
  <si>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</si>
  <si>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</si>
  <si>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</si>
  <si>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</si>
  <si>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</si>
  <si>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</si>
  <si>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</si>
  <si>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</si>
  <si>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</si>
  <si>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</si>
  <si>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</si>
  <si>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</si>
  <si>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</si>
  <si>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</si>
  <si>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</si>
  <si>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</si>
  <si>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</si>
  <si>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</si>
  <si>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</si>
  <si>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</si>
  <si>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</si>
  <si>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</si>
  <si>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</si>
  <si>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</si>
  <si>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</si>
  <si>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</si>
  <si>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</si>
  <si>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</si>
  <si>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</si>
  <si>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</si>
  <si>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</si>
  <si>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</si>
  <si>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</si>
  <si>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</si>
  <si>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</si>
  <si>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</si>
  <si>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</si>
  <si>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</si>
  <si>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</si>
  <si>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</si>
  <si>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</si>
  <si>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</si>
  <si>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</si>
  <si>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</si>
  <si>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</si>
  <si>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</si>
  <si>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</si>
  <si>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</si>
  <si>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</si>
  <si>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</si>
  <si>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</si>
  <si>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</si>
  <si>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</si>
  <si>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</si>
  <si>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</si>
  <si>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</si>
  <si>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</si>
  <si>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</si>
  <si>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</si>
  <si>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</si>
  <si>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</si>
  <si>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</si>
  <si>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</si>
  <si>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</si>
  <si>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</si>
  <si>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</si>
  <si>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</si>
  <si>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</si>
  <si>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</si>
  <si>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</si>
  <si>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</si>
  <si>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</si>
  <si>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</si>
  <si>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</si>
  <si>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</si>
  <si>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</si>
  <si>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</si>
  <si>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</si>
  <si>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</si>
  <si>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</si>
  <si>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</si>
  <si>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</si>
  <si>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</si>
  <si>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</si>
  <si>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</si>
  <si>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</si>
  <si>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</si>
  <si>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</si>
  <si>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</si>
  <si>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</si>
  <si>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</si>
  <si>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</si>
  <si>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</si>
  <si>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</si>
  <si>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</si>
  <si>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</si>
  <si>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</si>
  <si>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</si>
  <si>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</si>
  <si>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</si>
  <si>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</si>
  <si>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</si>
  <si>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</si>
  <si>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</si>
  <si>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</si>
  <si>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</si>
  <si>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</si>
  <si>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</si>
  <si>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</si>
  <si>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</si>
  <si>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</si>
  <si>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</si>
  <si>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</si>
  <si>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</si>
  <si>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</si>
  <si>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</si>
  <si>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</si>
  <si>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</si>
  <si>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</si>
  <si>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</si>
  <si>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</si>
  <si>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</si>
  <si>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</si>
  <si>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</si>
  <si>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</si>
  <si>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</si>
  <si>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</si>
  <si>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</si>
  <si>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</si>
  <si>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</si>
  <si>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</si>
  <si>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</si>
  <si>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</si>
  <si>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</si>
  <si>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</si>
  <si>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</si>
  <si>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</si>
  <si>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</si>
  <si>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</si>
  <si>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</si>
  <si>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</si>
  <si>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</si>
  <si>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</si>
  <si>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</si>
  <si>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</si>
  <si>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</si>
  <si>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</si>
  <si>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</si>
  <si>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</si>
  <si>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</si>
  <si>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</si>
  <si>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</si>
  <si>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</si>
  <si>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</si>
  <si>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</si>
  <si>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</si>
  <si>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</si>
  <si>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</si>
  <si>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</si>
  <si>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</si>
  <si>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</si>
  <si>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</si>
  <si>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</si>
  <si>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</si>
  <si>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</si>
  <si>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</si>
  <si>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</si>
  <si>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</si>
  <si>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</si>
  <si>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</si>
  <si>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</si>
  <si>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</si>
  <si>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</si>
  <si>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</si>
  <si>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</si>
  <si>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</si>
  <si>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</si>
  <si>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</si>
  <si>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</si>
  <si>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</si>
  <si>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</si>
  <si>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</si>
  <si>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</si>
  <si>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</si>
  <si>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</si>
  <si>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</si>
  <si>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</si>
  <si>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</si>
  <si>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</si>
  <si>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</si>
  <si>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</si>
  <si>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</si>
  <si>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</si>
  <si>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</si>
  <si>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</si>
  <si>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</si>
  <si>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</si>
  <si>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</si>
  <si>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</si>
  <si>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</si>
  <si>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</si>
  <si>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</si>
  <si>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</si>
  <si>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</si>
  <si>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</si>
  <si>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</si>
  <si>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</si>
  <si>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</si>
  <si>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</si>
  <si>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</si>
  <si>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</si>
  <si>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</si>
  <si>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</si>
  <si>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</si>
  <si>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</si>
  <si>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</si>
  <si>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</si>
  <si>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</si>
  <si>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</si>
  <si>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</si>
  <si>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</si>
  <si>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</si>
  <si>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</si>
  <si>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</si>
  <si>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</si>
  <si>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</si>
  <si>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</si>
  <si>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</si>
  <si>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</si>
  <si>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</si>
  <si>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</si>
  <si>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</si>
  <si>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</si>
  <si>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</si>
  <si>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</si>
  <si>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</si>
  <si>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</si>
  <si>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</si>
  <si>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</si>
  <si>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</si>
  <si>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</si>
  <si>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</si>
  <si>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</si>
  <si>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</si>
  <si>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</si>
  <si>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</si>
  <si>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</si>
  <si>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</si>
  <si>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</si>
  <si>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</si>
  <si>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</si>
  <si>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</si>
  <si>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</si>
  <si>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</si>
  <si>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</si>
  <si>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</si>
  <si>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</si>
  <si>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</si>
  <si>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</si>
  <si>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</si>
  <si>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</si>
  <si>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</si>
  <si>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</si>
  <si>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</si>
  <si>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</si>
  <si>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</si>
  <si>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</si>
  <si>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</si>
  <si>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</si>
  <si>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</si>
  <si>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</si>
  <si>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</si>
  <si>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</si>
  <si>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</si>
  <si>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</si>
  <si>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</si>
  <si>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</si>
  <si>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</si>
  <si>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</si>
  <si>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</si>
  <si>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</si>
  <si>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</si>
  <si>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</si>
  <si>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</si>
  <si>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</si>
  <si>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</si>
  <si>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</si>
  <si>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</si>
  <si>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</si>
  <si>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</si>
  <si>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</si>
  <si>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</si>
  <si>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</si>
  <si>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</si>
  <si>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</si>
  <si>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</si>
  <si>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</si>
  <si>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</si>
  <si>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</si>
  <si>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</si>
  <si>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</si>
  <si>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</si>
  <si>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</si>
  <si>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</si>
  <si>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</si>
  <si>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</si>
  <si>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</si>
  <si>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</si>
  <si>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</si>
  <si>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</si>
  <si>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</si>
  <si>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</si>
  <si>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</si>
  <si>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</si>
  <si>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</si>
  <si>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</si>
  <si>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</si>
  <si>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</si>
  <si>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</si>
  <si>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</si>
  <si>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</si>
  <si>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</si>
  <si>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</si>
  <si>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</si>
  <si>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</si>
  <si>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</si>
  <si>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</si>
  <si>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</si>
  <si>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</si>
  <si>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</si>
  <si>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</si>
  <si>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</si>
  <si>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</si>
  <si>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</si>
  <si>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</si>
  <si>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</si>
  <si>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</si>
  <si>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</si>
  <si>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</si>
  <si>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</si>
  <si>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</si>
  <si>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</si>
  <si>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</si>
  <si>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</si>
  <si>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</si>
  <si>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</si>
  <si>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</si>
  <si>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</si>
  <si>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</si>
  <si>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</si>
  <si>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</si>
  <si>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</si>
  <si>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</si>
  <si>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</si>
  <si>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</si>
  <si>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</si>
  <si>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</si>
  <si>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</si>
  <si>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</si>
  <si>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</si>
  <si>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</si>
  <si>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</si>
  <si>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</si>
  <si>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</si>
  <si>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</si>
  <si>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</si>
  <si>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</si>
  <si>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</si>
  <si>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</si>
  <si>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</si>
  <si>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</si>
  <si>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</si>
  <si>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</si>
  <si>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</si>
  <si>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</si>
  <si>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</si>
  <si>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</si>
  <si>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</si>
  <si>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</si>
  <si>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</si>
  <si>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</si>
  <si>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</si>
  <si>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</si>
  <si>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</si>
  <si>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</si>
  <si>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</si>
  <si>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</si>
  <si>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</si>
  <si>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</si>
  <si>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</si>
  <si>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</si>
  <si>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</si>
  <si>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</si>
  <si>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</si>
  <si>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</si>
  <si>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</si>
  <si>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</si>
  <si>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</si>
  <si>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</si>
  <si>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</si>
  <si>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</si>
  <si>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</si>
  <si>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</si>
  <si>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</si>
  <si>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</si>
  <si>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</si>
  <si>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</si>
  <si>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</si>
  <si>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</si>
  <si>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</si>
  <si>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</si>
  <si>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</si>
  <si>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</si>
  <si>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</si>
  <si>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</si>
  <si>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</si>
  <si>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</si>
  <si>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</si>
  <si>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</si>
  <si>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</si>
  <si>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</si>
  <si>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</si>
  <si>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</si>
  <si>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</si>
  <si>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</si>
  <si>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</si>
  <si>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</si>
  <si>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</si>
  <si>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</si>
  <si>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</si>
  <si>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</si>
  <si>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</si>
  <si>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</si>
  <si>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</si>
  <si>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</si>
  <si>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</si>
  <si>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</si>
  <si>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</si>
  <si>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</si>
  <si>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</si>
  <si>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</si>
  <si>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</si>
  <si>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</si>
  <si>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</si>
  <si>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</si>
  <si>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</si>
  <si>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</si>
  <si>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</si>
  <si>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</si>
  <si>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</si>
  <si>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</si>
  <si>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</si>
  <si>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</si>
  <si>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</si>
  <si>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</si>
  <si>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</si>
  <si>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</si>
  <si>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</si>
  <si>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</si>
  <si>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</si>
  <si>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</si>
  <si>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</si>
  <si>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</si>
  <si>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</si>
  <si>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</si>
  <si>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</si>
  <si>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</si>
  <si>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</si>
  <si>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</si>
  <si>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</si>
  <si>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</si>
  <si>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</si>
  <si>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</si>
  <si>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</si>
  <si>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</si>
  <si>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</si>
  <si>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</si>
  <si>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</si>
  <si>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</si>
  <si>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</si>
  <si>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</si>
  <si>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</si>
  <si>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</si>
  <si>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</si>
  <si>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</si>
  <si>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</si>
  <si>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</si>
  <si>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</si>
  <si>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</si>
  <si>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</si>
  <si>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</si>
  <si>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</si>
  <si>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</si>
  <si>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</si>
  <si>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</si>
  <si>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</si>
  <si>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</si>
  <si>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</si>
  <si>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</si>
  <si>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</si>
  <si>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</si>
  <si>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</si>
  <si>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</si>
  <si>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</si>
  <si>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</si>
  <si>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</si>
  <si>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</si>
  <si>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</si>
  <si>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</si>
  <si>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</si>
  <si>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</si>
  <si>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</si>
  <si>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</si>
  <si>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</si>
  <si>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</si>
  <si>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</si>
  <si>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</si>
  <si>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</si>
  <si>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</si>
  <si>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</si>
  <si>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</si>
  <si>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</si>
  <si>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</si>
  <si>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</si>
  <si>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</si>
  <si>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</si>
  <si>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</si>
  <si>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</si>
  <si>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</si>
  <si>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</si>
  <si>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</si>
  <si>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</si>
  <si>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</si>
  <si>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</si>
  <si>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</si>
  <si>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</si>
  <si>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</si>
  <si>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</si>
  <si>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</si>
  <si>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</si>
  <si>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</si>
  <si>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</si>
  <si>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</si>
  <si>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</si>
  <si>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</si>
  <si>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</si>
  <si>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</si>
  <si>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</si>
  <si>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</si>
  <si>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</si>
  <si>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</si>
  <si>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</si>
  <si>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</si>
  <si>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</si>
  <si>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</si>
  <si>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</si>
  <si>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</si>
  <si>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</si>
  <si>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</si>
  <si>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</si>
  <si>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</si>
  <si>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</si>
  <si>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</si>
  <si>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</si>
  <si>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</si>
  <si>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</si>
  <si>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</si>
  <si>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</si>
  <si>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</si>
  <si>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</si>
  <si>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</si>
  <si>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</si>
  <si>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</si>
  <si>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</si>
  <si>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</si>
  <si>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</si>
  <si>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</si>
  <si>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</si>
  <si>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</si>
  <si>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</si>
  <si>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</si>
  <si>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</si>
  <si>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</si>
  <si>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</si>
  <si>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</si>
  <si>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</si>
  <si>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</si>
  <si>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</si>
  <si>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</si>
  <si>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</si>
  <si>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</si>
  <si>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</si>
  <si>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</si>
  <si>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</si>
  <si>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</si>
  <si>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</si>
  <si>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</si>
  <si>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</si>
  <si>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</si>
  <si>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</si>
  <si>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</si>
  <si>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</si>
  <si>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</si>
  <si>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</si>
  <si>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</si>
  <si>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</si>
  <si>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</si>
  <si>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</si>
  <si>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</si>
  <si>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</si>
  <si>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</si>
  <si>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</si>
  <si>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</si>
  <si>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</si>
  <si>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</si>
  <si>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</si>
  <si>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</si>
  <si>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</si>
  <si>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</si>
  <si>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</si>
  <si>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</si>
  <si>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</si>
  <si>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</si>
  <si>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</si>
  <si>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</si>
  <si>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</si>
  <si>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</si>
  <si>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</si>
  <si>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</si>
  <si>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</si>
  <si>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</si>
  <si>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</si>
  <si>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</si>
  <si>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</si>
  <si>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</si>
  <si>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</si>
  <si>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</si>
  <si>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</si>
  <si>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</si>
  <si>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</si>
  <si>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</si>
  <si>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</si>
  <si>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</si>
  <si>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</si>
  <si>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</si>
  <si>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</si>
  <si>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</si>
  <si>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</si>
  <si>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</si>
  <si>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</si>
  <si>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</si>
  <si>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</si>
  <si>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</si>
  <si>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</si>
  <si>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</si>
  <si>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</si>
  <si>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</si>
  <si>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</si>
  <si>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</si>
  <si>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</si>
  <si>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</si>
  <si>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</si>
  <si>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</si>
  <si>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</si>
  <si>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</si>
  <si>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</si>
  <si>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</si>
  <si>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</si>
  <si>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</si>
  <si>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</si>
  <si>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</si>
  <si>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</si>
  <si>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</si>
  <si>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</si>
  <si>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</si>
  <si>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</si>
  <si>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</si>
  <si>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</si>
  <si>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</si>
  <si>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</si>
  <si>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</si>
  <si>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</si>
  <si>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</si>
  <si>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</si>
  <si>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</si>
  <si>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</si>
  <si>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</si>
  <si>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</si>
  <si>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</si>
  <si>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</si>
  <si>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</si>
  <si>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</si>
  <si>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</si>
  <si>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</si>
  <si>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</si>
  <si>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</si>
  <si>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</si>
  <si>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</si>
  <si>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</si>
  <si>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</si>
  <si>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</si>
  <si>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</si>
  <si>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</si>
  <si>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</si>
  <si>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</si>
  <si>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</si>
  <si>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</si>
  <si>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</si>
  <si>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</si>
  <si>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</si>
  <si>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</si>
  <si>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</si>
  <si>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</si>
  <si>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</si>
  <si>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</si>
  <si>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</si>
  <si>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</si>
  <si>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</si>
  <si>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</si>
  <si>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</si>
  <si>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</si>
  <si>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</si>
  <si>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</si>
  <si>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</si>
  <si>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</si>
  <si>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</si>
  <si>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</si>
  <si>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</si>
  <si>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</si>
  <si>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</si>
  <si>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</si>
  <si>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</si>
  <si>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</si>
  <si>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</si>
  <si>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</si>
  <si>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</si>
  <si>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</si>
  <si>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</si>
  <si>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</si>
  <si>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</si>
  <si>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</si>
  <si>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</si>
  <si>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</si>
  <si>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</si>
  <si>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</si>
  <si>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</si>
  <si>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</si>
  <si>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</si>
  <si>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</si>
  <si>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</si>
  <si>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</si>
  <si>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</si>
  <si>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</si>
  <si>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</si>
  <si>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</si>
  <si>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</si>
  <si>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</si>
  <si>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</si>
  <si>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</si>
  <si>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</si>
  <si>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</si>
  <si>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</si>
  <si>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</si>
  <si>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</si>
  <si>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</si>
  <si>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</si>
  <si>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</si>
  <si>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</si>
  <si>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</si>
  <si>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</si>
  <si>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</si>
  <si>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</si>
  <si>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</si>
  <si>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</si>
  <si>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</si>
  <si>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</si>
  <si>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</si>
  <si>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</si>
  <si>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</si>
  <si>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</si>
  <si>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</si>
  <si>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</si>
  <si>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</si>
  <si>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</si>
  <si>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</si>
  <si>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</si>
  <si>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</si>
  <si>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</si>
  <si>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</si>
  <si>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</si>
  <si>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</si>
  <si>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</si>
  <si>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</si>
  <si>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</si>
  <si>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</si>
  <si>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</si>
  <si>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</si>
  <si>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</si>
  <si>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</si>
  <si>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</si>
  <si>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</si>
  <si>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</si>
  <si>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</si>
  <si>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</si>
  <si>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</si>
  <si>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</si>
  <si>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</si>
  <si>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</si>
  <si>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</si>
  <si>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</si>
  <si>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</si>
  <si>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</si>
  <si>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</si>
  <si>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</si>
  <si>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</si>
  <si>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</si>
  <si>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</si>
  <si>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</si>
  <si>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</si>
  <si>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</si>
  <si>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</si>
  <si>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</si>
  <si>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</si>
  <si>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</si>
  <si>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</si>
  <si>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</si>
  <si>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</si>
  <si>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</si>
  <si>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</si>
  <si>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</si>
  <si>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</si>
  <si>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</si>
  <si>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</si>
  <si>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</si>
  <si>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</si>
  <si>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</si>
  <si>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</si>
  <si>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</si>
  <si>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</si>
  <si>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</si>
  <si>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</si>
  <si>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</si>
  <si>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</si>
  <si>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</si>
  <si>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</si>
  <si>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</si>
  <si>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</si>
  <si>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</si>
  <si>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</si>
  <si>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</si>
  <si>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</si>
  <si>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</si>
  <si>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</si>
  <si>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</si>
  <si>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</si>
  <si>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</si>
  <si>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</si>
  <si>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</si>
  <si>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</si>
  <si>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</si>
  <si>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</si>
  <si>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</si>
  <si>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</si>
  <si>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</si>
  <si>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</si>
  <si>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</si>
  <si>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</si>
  <si>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</si>
  <si>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</si>
  <si>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</si>
  <si>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</si>
  <si>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</si>
  <si>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</si>
  <si>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</si>
  <si>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</si>
  <si>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</si>
  <si>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</si>
  <si>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</si>
  <si>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</si>
  <si>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</si>
  <si>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</si>
  <si>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</si>
  <si>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</si>
  <si>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</si>
  <si>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</si>
  <si>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</si>
  <si>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</si>
  <si>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</si>
  <si>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</si>
  <si>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</si>
  <si>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</si>
  <si>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</si>
  <si>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</si>
  <si>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</si>
  <si>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</si>
  <si>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</si>
  <si>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</si>
  <si>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</si>
  <si>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</si>
  <si>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</si>
  <si>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</si>
  <si>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</si>
  <si>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</si>
  <si>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</si>
  <si>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</si>
  <si>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</si>
  <si>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</si>
  <si>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</si>
  <si>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</si>
  <si>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</si>
  <si>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</si>
  <si>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</si>
  <si>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</si>
  <si>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</si>
  <si>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</si>
  <si>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</si>
  <si>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</si>
  <si>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</si>
  <si>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</si>
  <si>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</si>
  <si>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</si>
  <si>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</si>
  <si>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</si>
  <si>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</si>
  <si>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</si>
  <si>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</si>
  <si>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</si>
  <si>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</si>
  <si>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</si>
  <si>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</si>
  <si>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</si>
  <si>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</si>
  <si>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</si>
  <si>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</si>
  <si>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</si>
  <si>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</si>
  <si>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</si>
  <si>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</si>
  <si>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</si>
  <si>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</si>
  <si>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</si>
  <si>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</si>
  <si>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</si>
  <si>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</si>
  <si>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</si>
  <si>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</si>
  <si>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</si>
  <si>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</si>
  <si>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</si>
  <si>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</si>
  <si>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</si>
  <si>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</si>
  <si>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</si>
  <si>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</si>
  <si>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</si>
  <si>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</si>
  <si>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</si>
  <si>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</si>
  <si>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</si>
  <si>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</si>
  <si>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</si>
  <si>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</si>
  <si>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</si>
  <si>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</si>
  <si>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</si>
  <si>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</si>
  <si>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</si>
  <si>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</si>
  <si>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</si>
  <si>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</si>
  <si>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</si>
  <si>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</si>
  <si>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</si>
  <si>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</si>
  <si>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</si>
  <si>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</si>
  <si>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</si>
  <si>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</si>
  <si>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</si>
  <si>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</si>
  <si>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</si>
  <si>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</si>
  <si>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</si>
  <si>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</si>
  <si>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</si>
  <si>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</si>
  <si>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</si>
  <si>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</si>
  <si>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</si>
  <si>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</si>
  <si>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</si>
  <si>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</si>
  <si>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</si>
  <si>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</si>
  <si>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</si>
  <si>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</si>
  <si>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</si>
  <si>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</si>
  <si>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</si>
  <si>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</si>
  <si>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</si>
  <si>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</si>
  <si>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</si>
  <si>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</si>
  <si>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</si>
  <si>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</si>
  <si>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</si>
  <si>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</si>
  <si>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</si>
  <si>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</si>
  <si>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</si>
  <si>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</si>
  <si>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</si>
  <si>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</si>
  <si>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</si>
  <si>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</si>
  <si>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</si>
  <si>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</si>
  <si>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</si>
  <si>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</si>
  <si>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</si>
  <si>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</si>
  <si>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</si>
  <si>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</si>
  <si>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</si>
  <si>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</si>
  <si>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</si>
  <si>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</si>
  <si>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</si>
  <si>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</si>
  <si>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</si>
  <si>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</si>
  <si>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</si>
  <si>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</si>
  <si>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</si>
  <si>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</si>
  <si>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</si>
  <si>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</si>
  <si>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</si>
  <si>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</si>
  <si>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</si>
  <si>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</si>
  <si>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</si>
  <si>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</si>
  <si>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</si>
  <si>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</si>
  <si>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</si>
  <si>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</si>
  <si>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</si>
  <si>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</si>
  <si>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</si>
  <si>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</si>
  <si>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</si>
  <si>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</si>
  <si>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</si>
  <si>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</si>
  <si>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</si>
  <si>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</si>
  <si>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</si>
  <si>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</si>
  <si>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</si>
  <si>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</si>
  <si>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</si>
  <si>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</si>
  <si>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</si>
  <si>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</si>
  <si>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</si>
  <si>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</si>
  <si>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</si>
  <si>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</si>
  <si>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</si>
  <si>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</si>
  <si>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</si>
  <si>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</si>
  <si>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</si>
  <si>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</si>
  <si>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</si>
  <si>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</si>
  <si>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</si>
  <si>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</si>
  <si>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</si>
  <si>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</si>
  <si>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</si>
  <si>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</si>
  <si>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</si>
  <si>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</si>
  <si>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</si>
  <si>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</si>
  <si>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</si>
  <si>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</si>
  <si>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</si>
  <si>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</si>
  <si>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</si>
  <si>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</si>
  <si>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</si>
  <si>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</si>
  <si>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</si>
  <si>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</si>
  <si>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</si>
  <si>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</si>
  <si>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</si>
  <si>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</si>
  <si>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</si>
  <si>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</si>
  <si>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</si>
  <si>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</si>
  <si>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</si>
  <si>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</si>
  <si>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</si>
  <si>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</si>
  <si>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</si>
  <si>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</si>
  <si>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</si>
  <si>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</si>
  <si>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</si>
  <si>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</si>
  <si>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</si>
  <si>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</si>
  <si>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</si>
  <si>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</si>
  <si>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</si>
  <si>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</si>
  <si>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</si>
  <si>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</si>
  <si>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</si>
  <si>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</si>
  <si>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</si>
  <si>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</si>
  <si>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</si>
  <si>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</si>
  <si>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</si>
  <si>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</si>
  <si>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</si>
  <si>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</si>
  <si>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</si>
  <si>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</si>
  <si>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</si>
  <si>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</si>
  <si>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</si>
  <si>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</si>
  <si>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</si>
  <si>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</si>
  <si>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</si>
  <si>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</si>
  <si>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</si>
  <si>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</si>
  <si>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</si>
  <si>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</si>
  <si>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</si>
  <si>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</si>
  <si>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</si>
  <si>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</si>
  <si>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</si>
  <si>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</si>
  <si>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</si>
  <si>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</si>
  <si>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</si>
  <si>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</si>
  <si>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</si>
  <si>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</si>
  <si>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</si>
  <si>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</si>
  <si>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</si>
  <si>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</si>
  <si>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</si>
  <si>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</si>
  <si>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</si>
  <si>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</si>
  <si>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</si>
  <si>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</si>
  <si>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</si>
  <si>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</si>
  <si>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</si>
  <si>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</si>
  <si>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</si>
  <si>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</si>
  <si>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</si>
  <si>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</si>
  <si>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</si>
  <si>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</si>
  <si>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</si>
  <si>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</si>
  <si>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</si>
  <si>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</si>
  <si>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</si>
  <si>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</si>
  <si>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</si>
  <si>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</si>
  <si>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</si>
  <si>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</si>
  <si>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</si>
  <si>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</si>
  <si>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</si>
  <si>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</si>
  <si>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</si>
  <si>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</si>
  <si>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</si>
  <si>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</si>
  <si>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</si>
  <si>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</si>
  <si>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</si>
  <si>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</si>
  <si>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</si>
  <si>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</si>
  <si>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</si>
  <si>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</si>
  <si>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</si>
  <si>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</si>
  <si>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</si>
  <si>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</si>
  <si>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</si>
  <si>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</si>
  <si>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</si>
  <si>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</si>
  <si>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</si>
  <si>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</si>
  <si>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</si>
  <si>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</si>
  <si>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</si>
  <si>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</si>
  <si>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</si>
  <si>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</si>
  <si>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</si>
  <si>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</si>
  <si>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</si>
  <si>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</si>
  <si>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</si>
  <si>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</si>
  <si>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</si>
  <si>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</si>
  <si>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</si>
  <si>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</si>
  <si>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</si>
  <si>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</si>
  <si>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</si>
  <si>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</si>
  <si>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</si>
  <si>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</si>
  <si>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</si>
  <si>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</si>
  <si>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</si>
  <si>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</si>
  <si>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</si>
  <si>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</si>
  <si>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</si>
  <si>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</si>
  <si>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</si>
  <si>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</si>
  <si>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</si>
  <si>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</si>
  <si>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</si>
  <si>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</si>
  <si>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</si>
  <si>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</si>
  <si>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</si>
  <si>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</si>
  <si>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</si>
  <si>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</si>
  <si>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</si>
  <si>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</si>
  <si>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</si>
  <si>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</si>
  <si>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</si>
  <si>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</si>
  <si>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</si>
  <si>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</si>
  <si>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</si>
  <si>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</si>
  <si>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</si>
  <si>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</si>
  <si>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</si>
  <si>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</si>
  <si>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</si>
  <si>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</si>
  <si>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</si>
  <si>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</si>
  <si>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</si>
  <si>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</si>
  <si>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</si>
  <si>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</si>
  <si>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</si>
  <si>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</si>
  <si>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</si>
  <si>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</si>
  <si>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</si>
  <si>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</si>
  <si>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</si>
  <si>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</si>
  <si>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</si>
  <si>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</si>
  <si>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</si>
  <si>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</si>
  <si>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</si>
  <si>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</si>
  <si>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</si>
  <si>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</si>
  <si>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</si>
  <si>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</si>
  <si>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</si>
  <si>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</si>
  <si>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</si>
  <si>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</si>
  <si>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</si>
  <si>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</si>
  <si>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</si>
  <si>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</si>
  <si>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</si>
  <si>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</si>
  <si>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</si>
  <si>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</si>
  <si>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</si>
  <si>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</si>
  <si>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</si>
  <si>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</si>
  <si>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</si>
  <si>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</si>
  <si>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</si>
  <si>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</si>
  <si>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</si>
  <si>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</si>
  <si>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</si>
  <si>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</si>
  <si>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</si>
  <si>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</si>
  <si>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</si>
  <si>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</si>
  <si>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</si>
  <si>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</si>
  <si>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</si>
  <si>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</si>
  <si>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</si>
  <si>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</si>
  <si>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</si>
  <si>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</si>
  <si>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</si>
  <si>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</si>
  <si>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</si>
  <si>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</si>
  <si>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</si>
  <si>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</si>
  <si>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</si>
  <si>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</si>
  <si>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</si>
  <si>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</si>
  <si>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</si>
  <si>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</si>
  <si>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</si>
  <si>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</si>
  <si>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</si>
  <si>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</si>
  <si>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</si>
  <si>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</si>
  <si>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</si>
  <si>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</si>
  <si>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</si>
  <si>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</si>
  <si>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</si>
  <si>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</si>
  <si>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</si>
  <si>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</si>
  <si>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</si>
  <si>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</si>
  <si>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</si>
  <si>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</si>
  <si>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</si>
  <si>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</si>
  <si>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</si>
  <si>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</si>
  <si>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</si>
  <si>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</si>
  <si>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</si>
  <si>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</si>
  <si>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</si>
  <si>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</si>
  <si>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</si>
  <si>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</si>
  <si>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</si>
  <si>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</si>
  <si>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</si>
  <si>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</si>
  <si>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</si>
  <si>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</si>
  <si>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</si>
  <si>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</si>
  <si>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</si>
  <si>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</si>
  <si>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</si>
  <si>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</si>
  <si>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</si>
  <si>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</si>
  <si>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</si>
  <si>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</si>
  <si>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</si>
  <si>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</si>
  <si>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</si>
  <si>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</si>
  <si>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</si>
  <si>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</si>
  <si>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</si>
  <si>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</si>
  <si>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</si>
  <si>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</si>
  <si>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</si>
  <si>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</si>
  <si>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</si>
  <si>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</si>
  <si>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</si>
  <si>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</si>
  <si>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</si>
  <si>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</si>
  <si>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</si>
  <si>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</si>
  <si>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</si>
  <si>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</si>
  <si>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</si>
  <si>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</si>
  <si>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</si>
  <si>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</si>
  <si>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</si>
  <si>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</si>
  <si>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</si>
  <si>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</si>
  <si>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</si>
  <si>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</si>
  <si>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</si>
  <si>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</si>
  <si>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</si>
  <si>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</si>
  <si>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</si>
  <si>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</si>
  <si>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</si>
  <si>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</si>
  <si>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</si>
  <si>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</si>
  <si>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</si>
  <si>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</si>
  <si>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</si>
  <si>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</si>
  <si>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</si>
  <si>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</si>
  <si>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</si>
  <si>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</si>
  <si>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</si>
  <si>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</si>
  <si>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</si>
  <si>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</si>
  <si>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</si>
  <si>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</si>
  <si>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</si>
  <si>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</si>
  <si>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</si>
  <si>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</si>
  <si>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</si>
  <si>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</si>
  <si>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</si>
  <si>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</si>
  <si>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</si>
  <si>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</si>
  <si>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</si>
  <si>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</si>
  <si>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</si>
  <si>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</si>
  <si>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</si>
  <si>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</si>
  <si>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</si>
  <si>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</si>
  <si>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</si>
  <si>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</si>
  <si>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</si>
  <si>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</si>
  <si>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</si>
  <si>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</si>
  <si>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</si>
  <si>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</si>
  <si>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</si>
  <si>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</si>
  <si>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</si>
  <si>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</si>
  <si>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</si>
  <si>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</si>
  <si>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</si>
  <si>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</si>
  <si>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</si>
  <si>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</si>
  <si>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</si>
  <si>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</si>
  <si>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</si>
  <si>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</si>
  <si>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</si>
  <si>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</si>
  <si>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</si>
  <si>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</si>
  <si>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</si>
  <si>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</si>
  <si>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</si>
  <si>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</si>
  <si>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</si>
  <si>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</si>
  <si>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</si>
  <si>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</si>
  <si>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</si>
  <si>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</si>
  <si>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</si>
  <si>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</si>
  <si>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</si>
  <si>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</si>
  <si>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</si>
  <si>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</si>
  <si>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</si>
  <si>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</si>
  <si>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</si>
  <si>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</si>
  <si>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</si>
  <si>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</si>
  <si>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</si>
  <si>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</si>
  <si>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</si>
  <si>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</si>
  <si>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</si>
  <si>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</si>
  <si>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</si>
  <si>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</si>
  <si>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</si>
  <si>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</si>
  <si>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</si>
  <si>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</si>
  <si>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</si>
  <si>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</si>
  <si>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</si>
  <si>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</si>
  <si>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</si>
  <si>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</si>
  <si>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</si>
  <si>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</si>
  <si>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</si>
  <si>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</si>
  <si>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</si>
  <si>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</si>
  <si>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</si>
  <si>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</si>
  <si>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</si>
  <si>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</si>
  <si>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</si>
  <si>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</si>
  <si>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</si>
  <si>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</si>
  <si>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</si>
  <si>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</si>
  <si>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</si>
  <si>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</si>
  <si>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</si>
  <si>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</si>
  <si>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</si>
  <si>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</si>
  <si>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</si>
  <si>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</si>
  <si>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</si>
  <si>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</si>
  <si>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</si>
  <si>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</si>
  <si>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</si>
  <si>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</si>
  <si>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</si>
  <si>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</si>
  <si>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</si>
  <si>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</si>
  <si>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</si>
  <si>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</si>
  <si>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</si>
  <si>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</si>
  <si>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</si>
  <si>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</si>
  <si>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</si>
  <si>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</si>
  <si>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</si>
  <si>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</si>
  <si>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</si>
  <si>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</si>
  <si>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</si>
  <si>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</si>
  <si>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</si>
  <si>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</si>
  <si>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</si>
  <si>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</si>
  <si>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</si>
  <si>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</si>
  <si>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</si>
  <si>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</si>
  <si>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</si>
  <si>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</si>
  <si>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</si>
  <si>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</si>
  <si>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</si>
  <si>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</si>
  <si>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</si>
  <si>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</si>
  <si>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</si>
  <si>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</si>
  <si>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</si>
  <si>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</si>
  <si>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</si>
  <si>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</si>
  <si>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</si>
  <si>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</si>
  <si>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</si>
  <si>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</si>
  <si>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</si>
  <si>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</si>
  <si>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</si>
  <si>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</si>
  <si>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</si>
  <si>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</si>
  <si>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</si>
  <si>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</si>
  <si>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</si>
  <si>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</si>
  <si>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</si>
  <si>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</si>
  <si>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</si>
  <si>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</si>
  <si>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</si>
  <si>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</si>
  <si>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</si>
  <si>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</si>
  <si>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</si>
  <si>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</si>
  <si>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</si>
  <si>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</si>
  <si>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</si>
  <si>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</si>
  <si>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</si>
  <si>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</si>
  <si>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</si>
  <si>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</si>
  <si>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</si>
  <si>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</si>
  <si>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</si>
  <si>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</si>
  <si>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</si>
  <si>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</si>
  <si>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</si>
  <si>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</si>
  <si>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</si>
  <si>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</si>
  <si>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</si>
  <si>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</si>
  <si>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</si>
  <si>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</si>
  <si>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</si>
  <si>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</si>
  <si>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</si>
  <si>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</si>
  <si>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</si>
  <si>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</si>
  <si>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</si>
  <si>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</si>
  <si>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</si>
  <si>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</si>
  <si>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</si>
  <si>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</si>
  <si>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</si>
  <si>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</si>
  <si>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</si>
  <si>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</si>
  <si>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</si>
  <si>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</si>
  <si>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</si>
  <si>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</si>
  <si>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</si>
  <si>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</si>
  <si>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</si>
  <si>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</si>
  <si>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</si>
  <si>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</si>
  <si>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</si>
  <si>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</si>
  <si>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</si>
  <si>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</si>
  <si>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</si>
  <si>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</si>
  <si>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</si>
  <si>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</si>
  <si>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</si>
  <si>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</si>
  <si>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</si>
  <si>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</si>
  <si>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</si>
  <si>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</si>
  <si>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</si>
  <si>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</si>
  <si>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</si>
  <si>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</si>
  <si>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</si>
  <si>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</si>
  <si>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</si>
  <si>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</si>
  <si>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</si>
  <si>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</si>
  <si>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</si>
  <si>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</si>
  <si>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</si>
  <si>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</si>
  <si>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</si>
  <si>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</si>
  <si>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</si>
  <si>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</si>
  <si>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</si>
  <si>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</si>
  <si>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</si>
  <si>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</si>
  <si>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</si>
  <si>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</si>
  <si>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</si>
  <si>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</si>
  <si>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</si>
  <si>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</si>
  <si>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</si>
  <si>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</si>
  <si>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</si>
  <si>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</si>
  <si>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</si>
  <si>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</si>
  <si>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</si>
  <si>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</si>
  <si>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</si>
  <si>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</si>
  <si>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</si>
  <si>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</si>
  <si>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</si>
  <si>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</si>
  <si>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</si>
  <si>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</si>
  <si>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</si>
  <si>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</si>
  <si>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</si>
  <si>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</si>
  <si>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</si>
  <si>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</si>
  <si>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</si>
  <si>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</si>
  <si>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</si>
  <si>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</si>
  <si>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</si>
  <si>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</si>
  <si>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</si>
  <si>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</si>
  <si>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</si>
  <si>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</si>
  <si>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</si>
  <si>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</si>
  <si>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</si>
  <si>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</si>
  <si>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</si>
  <si>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</si>
  <si>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</si>
  <si>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</si>
  <si>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</si>
  <si>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</si>
  <si>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</si>
  <si>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</si>
  <si>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</si>
  <si>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</si>
  <si>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</si>
  <si>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</si>
  <si>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</si>
  <si>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</si>
  <si>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</si>
  <si>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</si>
  <si>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</si>
  <si>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</si>
  <si>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</si>
  <si>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</si>
  <si>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</si>
  <si>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</si>
  <si>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</si>
  <si>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</si>
  <si>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</si>
  <si>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</si>
  <si>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</si>
  <si>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</si>
  <si>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</si>
  <si>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</si>
  <si>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</si>
  <si>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</si>
  <si>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</si>
  <si>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</si>
  <si>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</si>
  <si>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</si>
  <si>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</si>
  <si>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</si>
  <si>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</si>
  <si>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</si>
  <si>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</si>
  <si>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</si>
  <si>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</si>
  <si>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</si>
  <si>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</si>
  <si>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</si>
  <si>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</si>
  <si>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</si>
  <si>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</si>
  <si>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</si>
  <si>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</si>
  <si>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</si>
  <si>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</si>
  <si>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</si>
  <si>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</si>
  <si>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</si>
  <si>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</si>
  <si>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</si>
  <si>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</si>
  <si>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</si>
  <si>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</si>
  <si>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</si>
  <si>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</si>
  <si>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</si>
  <si>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</si>
  <si>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</si>
  <si>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</si>
  <si>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</si>
  <si>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</si>
  <si>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</si>
  <si>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</si>
  <si>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</si>
  <si>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</si>
  <si>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</si>
  <si>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</si>
  <si>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</si>
  <si>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</si>
  <si>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</si>
  <si>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</si>
  <si>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</si>
  <si>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</si>
  <si>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</si>
  <si>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</si>
  <si>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</si>
  <si>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</si>
  <si>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</si>
  <si>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</si>
  <si>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</si>
  <si>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</si>
  <si>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</si>
  <si>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</si>
  <si>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</si>
  <si>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</si>
  <si>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</si>
  <si>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</si>
  <si>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</si>
  <si>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</si>
  <si>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</si>
  <si>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</si>
  <si>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</si>
  <si>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</si>
  <si>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</si>
  <si>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</si>
  <si>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</si>
  <si>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</si>
  <si>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</si>
  <si>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</si>
  <si>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</si>
  <si>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</si>
  <si>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</si>
  <si>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</si>
  <si>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</si>
  <si>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</si>
  <si>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</si>
  <si>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</si>
  <si>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</si>
  <si>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</si>
  <si>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</si>
  <si>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</si>
  <si>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</si>
  <si>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</si>
  <si>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</si>
  <si>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</si>
  <si>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</si>
  <si>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</si>
  <si>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</si>
  <si>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</si>
  <si>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</si>
  <si>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</si>
  <si>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</si>
  <si>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</si>
  <si>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</si>
  <si>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</si>
  <si>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</si>
  <si>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</si>
  <si>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</si>
  <si>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</si>
  <si>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</si>
  <si>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</si>
  <si>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</si>
  <si>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</si>
  <si>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</si>
  <si>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</si>
  <si>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</si>
  <si>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</si>
  <si>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</si>
  <si>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</si>
  <si>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</si>
  <si>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</si>
  <si>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</si>
  <si>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</si>
  <si>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</si>
  <si>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</si>
  <si>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</si>
  <si>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</si>
  <si>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</si>
  <si>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</si>
  <si>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</si>
  <si>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</si>
  <si>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</si>
  <si>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</si>
  <si>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</si>
  <si>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</si>
  <si>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</si>
  <si>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</si>
  <si>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</si>
  <si>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</si>
  <si>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</si>
  <si>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</si>
  <si>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</si>
  <si>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</si>
  <si>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</si>
  <si>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</si>
  <si>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</si>
  <si>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</si>
  <si>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</si>
  <si>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</si>
  <si>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</si>
  <si>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</si>
  <si>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</si>
  <si>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</si>
  <si>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</si>
  <si>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</si>
  <si>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</si>
  <si>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</si>
  <si>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</si>
  <si>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</si>
  <si>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</si>
  <si>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</si>
  <si>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</si>
  <si>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</si>
  <si>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</si>
  <si>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</si>
  <si>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</si>
  <si>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</si>
  <si>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</si>
  <si>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</si>
  <si>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</si>
  <si>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</si>
  <si>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</si>
  <si>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</si>
  <si>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</si>
  <si>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</si>
  <si>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</si>
  <si>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</si>
  <si>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</si>
  <si>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</si>
  <si>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</si>
  <si>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</si>
  <si>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</si>
  <si>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</si>
  <si>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</si>
  <si>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</si>
  <si>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</si>
  <si>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</si>
  <si>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</si>
  <si>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</si>
  <si>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</si>
  <si>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</si>
  <si>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</si>
  <si>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</si>
  <si>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</si>
  <si>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</si>
  <si>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</si>
  <si>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</si>
  <si>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</si>
  <si>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</si>
  <si>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</si>
  <si>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</si>
  <si>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</si>
  <si>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</si>
  <si>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</si>
  <si>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</si>
  <si>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</si>
  <si>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</si>
  <si>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</si>
  <si>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</si>
  <si>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</si>
  <si>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</si>
  <si>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</si>
  <si>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</si>
  <si>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</si>
  <si>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</si>
  <si>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</si>
  <si>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</si>
  <si>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</si>
  <si>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</si>
  <si>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</si>
  <si>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</si>
  <si>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</si>
  <si>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</si>
  <si>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</si>
  <si>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</si>
  <si>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</si>
  <si>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</si>
  <si>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</si>
  <si>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</si>
  <si>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</si>
  <si>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</si>
  <si>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</si>
  <si>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</si>
  <si>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</si>
  <si>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</si>
  <si>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</si>
  <si>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</si>
  <si>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</si>
  <si>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</si>
  <si>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</si>
  <si>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</si>
  <si>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</si>
  <si>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</si>
  <si>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</si>
  <si>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</si>
  <si>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</si>
  <si>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</si>
  <si>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</si>
  <si>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</si>
  <si>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</si>
  <si>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</si>
  <si>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</si>
  <si>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</si>
  <si>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</si>
  <si>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</si>
  <si>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</si>
  <si>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</si>
  <si>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</si>
  <si>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</si>
  <si>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</si>
  <si>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</si>
  <si>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</si>
  <si>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</si>
  <si>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</si>
  <si>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</si>
  <si>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</si>
  <si>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</si>
  <si>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</si>
  <si>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</si>
  <si>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</si>
  <si>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</si>
  <si>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</si>
  <si>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</si>
  <si>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</si>
  <si>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</si>
  <si>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</si>
  <si>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</si>
  <si>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</si>
  <si>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</si>
  <si>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</si>
  <si>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</si>
  <si>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</si>
  <si>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</si>
  <si>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</si>
  <si>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</si>
  <si>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</si>
  <si>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</si>
  <si>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</si>
  <si>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</si>
  <si>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</si>
  <si>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</si>
  <si>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</si>
  <si>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</si>
  <si>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</si>
  <si>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</si>
  <si>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</si>
  <si>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</si>
  <si>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</si>
  <si>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</si>
  <si>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</si>
  <si>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</si>
  <si>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</si>
  <si>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</si>
  <si>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</si>
  <si>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</si>
  <si>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</si>
  <si>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</si>
  <si>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</si>
  <si>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</si>
  <si>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</si>
  <si>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</si>
  <si>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</si>
  <si>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</si>
  <si>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</si>
  <si>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</si>
  <si>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</si>
  <si>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</si>
  <si>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</si>
  <si>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</si>
  <si>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</si>
  <si>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</si>
  <si>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</si>
  <si>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</si>
  <si>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</si>
  <si>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</si>
  <si>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</si>
  <si>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</si>
  <si>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</si>
  <si>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</si>
  <si>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</si>
  <si>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</si>
  <si>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</si>
  <si>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</si>
  <si>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</si>
  <si>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</si>
  <si>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</si>
  <si>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</si>
  <si>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</si>
  <si>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</si>
  <si>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</si>
  <si>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</si>
  <si>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</si>
  <si>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</si>
  <si>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</si>
  <si>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</si>
  <si>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</si>
  <si>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</si>
  <si>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</si>
  <si>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</si>
  <si>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</si>
  <si>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</si>
  <si>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</si>
  <si>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</si>
  <si>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</si>
  <si>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</si>
  <si>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</si>
  <si>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</si>
  <si>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</si>
  <si>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</si>
  <si>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</si>
  <si>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</si>
  <si>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</si>
  <si>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</si>
  <si>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</si>
  <si>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</si>
  <si>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</si>
  <si>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</si>
  <si>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</si>
  <si>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</si>
  <si>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</si>
  <si>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</si>
  <si>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</si>
  <si>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</si>
  <si>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</si>
  <si>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</si>
  <si>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</si>
  <si>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</si>
  <si>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</si>
  <si>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</si>
  <si>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</si>
  <si>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</si>
  <si>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</si>
  <si>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</si>
  <si>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</si>
  <si>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</si>
  <si>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</si>
  <si>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</si>
  <si>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</si>
  <si>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</si>
  <si>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</si>
  <si>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</si>
  <si>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</si>
  <si>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</si>
  <si>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</si>
  <si>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</si>
  <si>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</si>
  <si>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</si>
  <si>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</si>
  <si>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</si>
  <si>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</si>
  <si>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</si>
  <si>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</si>
  <si>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</si>
  <si>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</si>
  <si>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</si>
  <si>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</si>
  <si>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</si>
  <si>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</si>
  <si>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</si>
  <si>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</si>
  <si>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</si>
  <si>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</si>
  <si>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</si>
  <si>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</si>
  <si>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</si>
  <si>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</si>
  <si>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</si>
  <si>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</si>
  <si>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</si>
  <si>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</si>
  <si>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</si>
  <si>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</si>
  <si>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</si>
  <si>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</si>
  <si>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</si>
  <si>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</si>
  <si>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</si>
  <si>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</si>
  <si>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</si>
  <si>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</si>
  <si>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</si>
  <si>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</si>
  <si>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</si>
  <si>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</si>
  <si>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</si>
  <si>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</si>
  <si>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</si>
  <si>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</si>
  <si>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</si>
  <si>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</si>
  <si>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</si>
  <si>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</si>
  <si>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</si>
  <si>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</si>
  <si>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</si>
  <si>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</si>
  <si>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</si>
  <si>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</si>
  <si>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</si>
  <si>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</si>
  <si>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</si>
  <si>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</si>
  <si>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</si>
  <si>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</si>
  <si>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</si>
  <si>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</si>
  <si>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</si>
  <si>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</si>
  <si>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</si>
  <si>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</si>
  <si>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</si>
  <si>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</si>
  <si>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</si>
  <si>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</si>
  <si>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</si>
  <si>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</si>
  <si>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</si>
  <si>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</si>
  <si>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</si>
  <si>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</si>
  <si>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</si>
  <si>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</si>
  <si>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</si>
  <si>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</si>
  <si>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</si>
  <si>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</si>
  <si>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</si>
  <si>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</si>
  <si>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</si>
  <si>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</si>
  <si>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</si>
  <si>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</si>
  <si>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</si>
  <si>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</si>
  <si>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</si>
  <si>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</si>
  <si>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</si>
  <si>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</si>
  <si>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</si>
  <si>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</si>
  <si>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</si>
  <si>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</si>
  <si>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</si>
  <si>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</si>
  <si>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</si>
  <si>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</si>
  <si>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</si>
  <si>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</si>
  <si>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</si>
  <si>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</si>
  <si>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</si>
  <si>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</si>
  <si>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</si>
  <si>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</si>
  <si>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</si>
  <si>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</si>
  <si>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</si>
  <si>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</si>
  <si>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</si>
  <si>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</si>
  <si>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</si>
  <si>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</si>
  <si>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</si>
  <si>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</si>
  <si>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</si>
  <si>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</si>
  <si>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</si>
  <si>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</si>
  <si>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</si>
  <si>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</si>
  <si>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</si>
  <si>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</si>
  <si>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</si>
  <si>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</si>
  <si>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</si>
  <si>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</si>
  <si>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</si>
  <si>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</si>
  <si>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</si>
  <si>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</si>
  <si>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</si>
  <si>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</si>
  <si>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</si>
  <si>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</si>
  <si>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</si>
  <si>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</si>
  <si>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</si>
  <si>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</si>
  <si>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</si>
  <si>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</si>
  <si>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</si>
  <si>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</si>
  <si>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</si>
  <si>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</si>
  <si>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</si>
  <si>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</si>
  <si>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</si>
  <si>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</si>
  <si>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</si>
  <si>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</si>
  <si>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</si>
  <si>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</si>
  <si>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</si>
  <si>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</si>
  <si>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</si>
  <si>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</si>
  <si>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</si>
  <si>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</si>
  <si>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</si>
  <si>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</si>
  <si>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</si>
  <si>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</si>
  <si>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</si>
  <si>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</si>
  <si>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</si>
  <si>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</si>
  <si>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</si>
  <si>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</si>
  <si>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</si>
  <si>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</si>
  <si>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</si>
  <si>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</si>
  <si>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</si>
  <si>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</si>
  <si>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</si>
  <si>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</si>
  <si>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</si>
  <si>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</si>
  <si>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</si>
  <si>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</si>
  <si>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</si>
  <si>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</si>
  <si>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</si>
  <si>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</si>
  <si>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</si>
  <si>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</si>
  <si>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</si>
  <si>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</si>
  <si>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</si>
  <si>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</si>
  <si>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</si>
  <si>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</si>
  <si>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</si>
  <si>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</si>
  <si>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</si>
  <si>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</si>
  <si>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</si>
  <si>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</si>
  <si>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</si>
  <si>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</si>
  <si>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</si>
  <si>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</si>
  <si>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</si>
  <si>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</si>
  <si>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</si>
  <si>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</si>
  <si>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</si>
  <si>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</si>
  <si>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</si>
  <si>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</si>
  <si>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</si>
  <si>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</si>
  <si>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</si>
  <si>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</si>
  <si>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</si>
  <si>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</si>
  <si>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</si>
  <si>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</si>
  <si>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</si>
  <si>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</si>
  <si>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</si>
  <si>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</si>
  <si>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</si>
  <si>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</si>
  <si>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</si>
  <si>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</si>
  <si>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</si>
  <si>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</si>
  <si>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</si>
  <si>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</si>
  <si>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</si>
  <si>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</si>
  <si>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</si>
  <si>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</si>
  <si>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</si>
  <si>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</si>
  <si>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</si>
  <si>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</si>
  <si>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</si>
  <si>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</si>
  <si>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</si>
  <si>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</si>
  <si>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</si>
  <si>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</si>
  <si>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</si>
  <si>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</si>
  <si>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</si>
  <si>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</si>
  <si>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</si>
  <si>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</si>
  <si>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</si>
  <si>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</si>
  <si>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</si>
  <si>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</si>
  <si>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</si>
  <si>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</si>
  <si>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</si>
  <si>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</si>
  <si>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</si>
  <si>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</si>
  <si>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</si>
  <si>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</si>
  <si>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</si>
  <si>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</si>
  <si>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</si>
  <si>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</si>
  <si>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</si>
  <si>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</si>
  <si>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</si>
  <si>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</si>
  <si>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</si>
  <si>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</si>
  <si>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</si>
  <si>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</si>
  <si>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</si>
  <si>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</si>
  <si>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</si>
  <si>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</si>
  <si>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</si>
  <si>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</si>
  <si>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</si>
  <si>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</si>
  <si>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</si>
  <si>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</si>
  <si>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</si>
  <si>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</si>
  <si>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</si>
  <si>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</si>
  <si>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</si>
  <si>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</si>
  <si>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</si>
  <si>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</si>
  <si>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</si>
  <si>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</si>
  <si>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</si>
  <si>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</si>
  <si>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</si>
  <si>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</si>
  <si>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</si>
  <si>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</si>
  <si>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</si>
  <si>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</si>
  <si>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</si>
  <si>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</si>
  <si>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</si>
  <si>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</si>
  <si>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</si>
  <si>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</si>
  <si>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</si>
  <si>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</si>
  <si>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</si>
  <si>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</si>
  <si>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</si>
  <si>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</si>
  <si>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</si>
  <si>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</si>
  <si>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</si>
  <si>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</si>
  <si>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</si>
  <si>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</si>
  <si>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</si>
  <si>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</si>
  <si>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</si>
  <si>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</si>
  <si>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</si>
  <si>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</si>
  <si>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</si>
  <si>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</si>
  <si>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</si>
  <si>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</si>
  <si>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</si>
  <si>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</si>
  <si>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</si>
  <si>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</si>
  <si>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</si>
  <si>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</si>
  <si>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</si>
  <si>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</si>
  <si>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</si>
  <si>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</si>
  <si>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</si>
  <si>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</si>
  <si>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</si>
  <si>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</si>
  <si>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</si>
  <si>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</si>
  <si>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</si>
  <si>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</si>
  <si>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</si>
  <si>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</si>
  <si>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</si>
  <si>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</si>
  <si>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</si>
  <si>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</si>
  <si>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</si>
  <si>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</si>
  <si>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</si>
  <si>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</si>
  <si>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</si>
  <si>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</si>
  <si>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</si>
  <si>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</si>
  <si>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</si>
  <si>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</si>
  <si>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</si>
  <si>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</si>
  <si>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</si>
  <si>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</si>
  <si>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</si>
  <si>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</si>
  <si>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</si>
  <si>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</si>
  <si>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</si>
  <si>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</si>
  <si>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</si>
  <si>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</si>
  <si>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</si>
  <si>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</si>
  <si>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</si>
  <si>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</si>
  <si>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</si>
  <si>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</si>
  <si>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</si>
  <si>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</si>
  <si>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</si>
  <si>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</si>
  <si>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</si>
  <si>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</si>
  <si>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</si>
  <si>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</si>
  <si>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</si>
  <si>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</si>
  <si>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</si>
  <si>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</si>
  <si>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</si>
  <si>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</si>
  <si>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</si>
  <si>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</si>
  <si>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</si>
  <si>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</si>
  <si>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</si>
  <si>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</si>
  <si>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</si>
  <si>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</si>
  <si>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</si>
  <si>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</si>
  <si>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</si>
  <si>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</si>
  <si>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</si>
  <si>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</si>
  <si>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</si>
  <si>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</si>
  <si>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</si>
  <si>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</si>
  <si>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</si>
  <si>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</si>
  <si>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</si>
  <si>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</si>
  <si>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</si>
  <si>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</si>
  <si>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</si>
  <si>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</si>
  <si>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</si>
  <si>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</si>
  <si>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</si>
  <si>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</si>
  <si>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</si>
  <si>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</si>
  <si>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</si>
  <si>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</si>
  <si>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</si>
  <si>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</si>
  <si>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</si>
  <si>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</si>
  <si>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</si>
  <si>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</si>
  <si>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</si>
  <si>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</si>
  <si>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</si>
  <si>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</si>
  <si>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</si>
  <si>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</si>
  <si>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</si>
  <si>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</si>
  <si>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</si>
  <si>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</si>
  <si>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</si>
  <si>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</si>
  <si>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</si>
  <si>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</si>
  <si>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</si>
  <si>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</si>
  <si>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</si>
  <si>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</si>
  <si>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</si>
  <si>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</si>
  <si>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</si>
  <si>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</si>
  <si>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</si>
  <si>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</si>
  <si>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</si>
  <si>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</si>
  <si>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</si>
  <si>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</si>
  <si>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</si>
  <si>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</si>
  <si>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</si>
  <si>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</si>
  <si>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</si>
  <si>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</si>
  <si>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</si>
  <si>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</si>
  <si>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</si>
  <si>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</si>
  <si>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</si>
  <si>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</si>
  <si>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</si>
  <si>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</si>
  <si>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</si>
  <si>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</si>
  <si>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</si>
  <si>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</si>
  <si>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</si>
  <si>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</si>
  <si>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</si>
  <si>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</si>
  <si>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</si>
  <si>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</si>
  <si>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</si>
  <si>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</si>
  <si>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</si>
  <si>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</si>
  <si>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</si>
  <si>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</si>
  <si>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</si>
  <si>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</si>
  <si>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</si>
  <si>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</si>
  <si>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</si>
  <si>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</si>
  <si>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</si>
  <si>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</si>
  <si>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</si>
  <si>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</si>
  <si>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</si>
  <si>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</si>
  <si>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</si>
  <si>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</si>
  <si>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</si>
  <si>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</si>
  <si>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</si>
  <si>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</si>
  <si>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</si>
  <si>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</si>
  <si>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</si>
  <si>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</si>
  <si>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</si>
  <si>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</si>
  <si>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</si>
  <si>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</si>
  <si>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</si>
  <si>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</si>
  <si>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</si>
  <si>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</si>
  <si>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</si>
  <si>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</si>
  <si>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</si>
  <si>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</si>
  <si>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</si>
  <si>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</si>
  <si>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</si>
  <si>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</si>
  <si>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</si>
  <si>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</si>
  <si>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</si>
  <si>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</si>
  <si>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</si>
  <si>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</si>
  <si>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</si>
  <si>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</si>
  <si>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</si>
  <si>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</si>
  <si>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</si>
  <si>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</si>
  <si>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</si>
  <si>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</si>
  <si>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</si>
  <si>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</si>
  <si>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</si>
  <si>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</si>
  <si>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</si>
  <si>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</si>
  <si>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</si>
  <si>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</si>
  <si>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</si>
  <si>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</si>
  <si>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</si>
  <si>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</si>
  <si>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</si>
  <si>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</si>
  <si>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</si>
  <si>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</si>
  <si>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</si>
  <si>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</si>
  <si>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</si>
  <si>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</si>
  <si>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</si>
  <si>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</si>
  <si>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</si>
  <si>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</si>
  <si>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</si>
  <si>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</si>
  <si>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</si>
  <si>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</si>
  <si>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</si>
  <si>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</si>
  <si>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</si>
  <si>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</si>
  <si>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</si>
  <si>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</si>
  <si>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</si>
  <si>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</si>
  <si>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</si>
  <si>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</si>
  <si>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</si>
  <si>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</si>
  <si>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</si>
  <si>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</si>
  <si>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</si>
  <si>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</si>
  <si>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</si>
  <si>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</si>
  <si>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</si>
  <si>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</si>
  <si>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</si>
  <si>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</si>
  <si>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</si>
  <si>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</si>
  <si>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</si>
  <si>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</si>
  <si>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</si>
  <si>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</si>
  <si>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</si>
  <si>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</si>
  <si>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</si>
  <si>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</si>
  <si>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</si>
  <si>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</si>
  <si>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</si>
  <si>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</si>
  <si>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</si>
  <si>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</si>
  <si>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</si>
  <si>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</si>
  <si>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</si>
  <si>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</si>
  <si>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</si>
  <si>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</si>
  <si>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</si>
  <si>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</si>
  <si>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</si>
  <si>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</si>
  <si>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</si>
  <si>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</si>
  <si>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</si>
  <si>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</si>
  <si>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</si>
  <si>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</si>
  <si>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</si>
  <si>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</si>
  <si>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</si>
  <si>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</si>
  <si>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</si>
  <si>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</si>
  <si>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</si>
  <si>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</si>
  <si>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</si>
  <si>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</si>
  <si>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</si>
  <si>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</si>
  <si>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</si>
  <si>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</si>
  <si>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</si>
  <si>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</si>
  <si>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</si>
  <si>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</si>
  <si>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</si>
  <si>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</si>
  <si>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</si>
  <si>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</si>
  <si>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</si>
  <si>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</si>
  <si>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</si>
  <si>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</si>
  <si>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</si>
  <si>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</si>
  <si>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</si>
  <si>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</si>
  <si>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</si>
  <si>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</si>
  <si>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</si>
  <si>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</si>
  <si>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</si>
  <si>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</si>
  <si>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</si>
  <si>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</si>
  <si>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</si>
  <si>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</si>
  <si>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</si>
  <si>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</si>
  <si>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</si>
  <si>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</si>
  <si>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</si>
  <si>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</si>
  <si>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</si>
  <si>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</si>
  <si>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</si>
  <si>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</si>
  <si>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</si>
  <si>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</si>
  <si>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</si>
  <si>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</si>
  <si>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</si>
  <si>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</si>
  <si>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</si>
  <si>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</si>
  <si>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</si>
  <si>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</si>
  <si>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</si>
  <si>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</si>
  <si>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</si>
  <si>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</si>
  <si>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</si>
  <si>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</si>
  <si>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</si>
  <si>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</si>
  <si>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</si>
  <si>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</si>
  <si>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</si>
  <si>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</si>
  <si>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</si>
  <si>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</si>
  <si>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</si>
  <si>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</si>
  <si>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</si>
  <si>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</si>
  <si>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</si>
  <si>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</si>
  <si>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</si>
  <si>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</si>
  <si>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</si>
  <si>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</si>
  <si>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</si>
  <si>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</si>
  <si>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</si>
  <si>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</si>
  <si>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</si>
  <si>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</si>
  <si>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</si>
  <si>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</si>
  <si>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</si>
  <si>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</si>
  <si>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</si>
  <si>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</si>
  <si>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</si>
  <si>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</si>
  <si>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</si>
  <si>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</si>
  <si>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</si>
  <si>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</si>
  <si>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</si>
  <si>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</si>
  <si>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</si>
  <si>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</si>
  <si>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</si>
  <si>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</si>
  <si>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</si>
  <si>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</si>
  <si>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</si>
  <si>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</si>
  <si>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</si>
  <si>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</si>
  <si>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</si>
  <si>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</si>
  <si>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</si>
  <si>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</si>
  <si>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</si>
  <si>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</si>
  <si>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</si>
  <si>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</si>
  <si>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</si>
  <si>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</si>
  <si>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</si>
  <si>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</si>
  <si>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</si>
  <si>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</si>
  <si>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</si>
  <si>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</si>
  <si>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</si>
  <si>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</si>
  <si>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</si>
  <si>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</si>
  <si>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</si>
  <si>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</si>
  <si>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</si>
  <si>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</si>
  <si>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</si>
  <si>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</si>
  <si>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</si>
  <si>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</si>
  <si>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</si>
  <si>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</si>
  <si>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</si>
  <si>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</si>
  <si>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</si>
  <si>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</si>
  <si>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</si>
  <si>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</si>
  <si>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</si>
  <si>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</si>
  <si>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</si>
  <si>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</si>
  <si>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</si>
  <si>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</si>
  <si>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</si>
  <si>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</si>
  <si>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</si>
  <si>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</si>
  <si>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</si>
  <si>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</si>
  <si>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</si>
  <si>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</si>
  <si>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</si>
  <si>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</si>
  <si>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</si>
  <si>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</si>
  <si>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</si>
  <si>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</si>
  <si>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</si>
  <si>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</si>
  <si>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</si>
  <si>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</si>
  <si>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</si>
  <si>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</si>
  <si>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</si>
  <si>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</si>
  <si>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</si>
  <si>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</si>
  <si>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</si>
  <si>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</si>
  <si>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</si>
  <si>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</si>
  <si>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</si>
  <si>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</si>
  <si>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</si>
  <si>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</si>
  <si>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</si>
  <si>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</si>
  <si>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</si>
  <si>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</si>
  <si>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</si>
  <si>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</si>
  <si>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</si>
  <si>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</si>
  <si>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</si>
  <si>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</si>
  <si>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</si>
  <si>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</si>
  <si>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</si>
  <si>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</si>
  <si>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</si>
  <si>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</si>
  <si>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</si>
  <si>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</si>
  <si>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</si>
  <si>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</si>
  <si>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</si>
  <si>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</si>
  <si>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</si>
  <si>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</si>
  <si>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</si>
  <si>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</si>
  <si>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</si>
  <si>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</si>
  <si>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</si>
  <si>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</si>
  <si>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</si>
  <si>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</si>
  <si>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</si>
  <si>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</si>
  <si>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</si>
  <si>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</si>
  <si>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</si>
  <si>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</si>
  <si>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</si>
  <si>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</si>
  <si>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</si>
  <si>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</si>
  <si>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</si>
  <si>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</si>
  <si>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</si>
  <si>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</si>
  <si>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</si>
  <si>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</si>
  <si>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</si>
  <si>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</si>
  <si>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</si>
  <si>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</si>
  <si>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</si>
  <si>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</si>
  <si>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</si>
  <si>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</si>
  <si>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</si>
  <si>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</si>
  <si>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</si>
  <si>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</si>
  <si>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</si>
  <si>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</si>
  <si>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</si>
  <si>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</si>
  <si>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</si>
  <si>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</si>
  <si>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</si>
  <si>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</si>
  <si>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</si>
  <si>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</si>
  <si>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</si>
  <si>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</si>
  <si>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</si>
  <si>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</si>
  <si>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</si>
  <si>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</si>
  <si>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</si>
  <si>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</si>
  <si>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</si>
  <si>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</si>
  <si>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</si>
  <si>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</si>
  <si>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</si>
  <si>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</si>
  <si>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</si>
  <si>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</si>
  <si>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</si>
  <si>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</si>
  <si>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</si>
  <si>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</si>
  <si>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</si>
  <si>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</si>
  <si>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</si>
  <si>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</si>
  <si>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</si>
  <si>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</si>
  <si>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</si>
  <si>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</si>
  <si>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</si>
  <si>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</si>
  <si>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</si>
  <si>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</si>
  <si>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</si>
  <si>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</si>
  <si>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</si>
  <si>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</si>
  <si>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</si>
  <si>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</si>
  <si>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</si>
  <si>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</si>
  <si>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</si>
  <si>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</si>
  <si>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</si>
  <si>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</si>
  <si>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</si>
  <si>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</si>
  <si>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</si>
  <si>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</si>
  <si>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</si>
  <si>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</si>
  <si>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</si>
  <si>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</si>
  <si>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</si>
  <si>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</si>
  <si>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</si>
  <si>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</si>
  <si>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</si>
  <si>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</si>
  <si>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</si>
  <si>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</si>
  <si>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</si>
  <si>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</si>
  <si>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</si>
  <si>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</si>
  <si>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</si>
  <si>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</si>
  <si>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</si>
  <si>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</si>
  <si>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</si>
  <si>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</si>
  <si>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</si>
  <si>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</si>
  <si>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</si>
  <si>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</si>
  <si>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</si>
  <si>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</si>
  <si>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</si>
  <si>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</si>
  <si>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</si>
  <si>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</si>
  <si>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</si>
  <si>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</si>
  <si>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</si>
  <si>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</si>
  <si>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</si>
  <si>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</si>
  <si>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</si>
  <si>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</si>
  <si>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</si>
  <si>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</si>
  <si>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</si>
  <si>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</si>
  <si>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</si>
  <si>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</si>
  <si>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</si>
  <si>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</si>
  <si>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</si>
  <si>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</si>
  <si>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</si>
  <si>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</si>
  <si>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</si>
  <si>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</si>
  <si>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</si>
  <si>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</si>
  <si>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</si>
  <si>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</si>
  <si>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</si>
  <si>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</si>
  <si>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</si>
  <si>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</si>
  <si>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</si>
  <si>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</si>
  <si>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</si>
  <si>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</si>
  <si>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</si>
  <si>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</si>
  <si>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</si>
  <si>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</si>
  <si>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</si>
  <si>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</si>
  <si>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</si>
  <si>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</si>
  <si>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</si>
  <si>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</si>
  <si>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</si>
  <si>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</si>
  <si>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</si>
  <si>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</si>
  <si>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</si>
  <si>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</si>
  <si>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</si>
  <si>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</si>
  <si>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</si>
  <si>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</si>
  <si>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</si>
  <si>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</si>
  <si>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</si>
  <si>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</si>
  <si>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</si>
  <si>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</si>
  <si>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</si>
  <si>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</si>
  <si>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</si>
  <si>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</si>
  <si>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</si>
  <si>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</si>
  <si>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</si>
  <si>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</si>
  <si>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</si>
  <si>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</si>
  <si>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</si>
  <si>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</si>
  <si>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</si>
  <si>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</si>
  <si>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</si>
  <si>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</si>
  <si>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</si>
  <si>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</si>
  <si>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</si>
  <si>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</si>
  <si>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</si>
  <si>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</si>
  <si>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</si>
  <si>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</si>
  <si>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</si>
  <si>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</si>
  <si>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</si>
  <si>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</si>
  <si>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</si>
  <si>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</si>
  <si>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</si>
  <si>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</si>
  <si>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</si>
  <si>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</si>
  <si>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</si>
  <si>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</si>
  <si>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</si>
  <si>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</si>
  <si>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</si>
  <si>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</si>
  <si>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</si>
  <si>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</si>
  <si>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</si>
  <si>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</si>
  <si>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</si>
  <si>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</si>
  <si>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</si>
  <si>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</si>
  <si>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</si>
  <si>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</si>
  <si>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</si>
  <si>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</si>
  <si>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</si>
  <si>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</si>
  <si>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</si>
  <si>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</si>
  <si>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</si>
  <si>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</si>
  <si>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</si>
  <si>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</si>
  <si>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</si>
  <si>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</si>
  <si>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</si>
  <si>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</si>
  <si>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</si>
  <si>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</si>
  <si>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</si>
  <si>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</si>
  <si>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</si>
  <si>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</si>
  <si>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</si>
  <si>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</si>
  <si>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</si>
  <si>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</si>
  <si>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</si>
  <si>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</si>
  <si>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</si>
  <si>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</si>
  <si>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</si>
  <si>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</si>
  <si>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</si>
  <si>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</si>
  <si>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</si>
  <si>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</si>
  <si>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</si>
  <si>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</si>
  <si>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</si>
  <si>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</si>
  <si>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</si>
  <si>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</si>
  <si>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</si>
  <si>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</si>
  <si>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</si>
  <si>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</si>
  <si>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</si>
  <si>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</si>
  <si>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</si>
  <si>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</si>
  <si>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</si>
  <si>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</si>
  <si>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</si>
  <si>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</si>
  <si>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</si>
  <si>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</si>
  <si>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</si>
  <si>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</si>
  <si>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</si>
  <si>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</si>
  <si>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</si>
  <si>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</si>
  <si>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</si>
  <si>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</si>
  <si>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</si>
  <si>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</si>
  <si>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</si>
  <si>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</si>
  <si>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</si>
  <si>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</si>
  <si>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</si>
  <si>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</si>
  <si>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</si>
  <si>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</si>
  <si>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</si>
  <si>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</si>
  <si>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</si>
  <si>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</si>
  <si>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</si>
  <si>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</si>
  <si>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</si>
  <si>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</si>
  <si>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</si>
  <si>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</si>
  <si>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</si>
  <si>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</si>
  <si>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</si>
  <si>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</si>
  <si>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</si>
  <si>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</si>
  <si>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</si>
  <si>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</si>
  <si>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</si>
  <si>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</si>
  <si>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</si>
  <si>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</si>
  <si>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</si>
  <si>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</si>
  <si>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</si>
  <si>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</si>
  <si>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</si>
  <si>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</si>
  <si>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</si>
  <si>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</si>
  <si>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</si>
  <si>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</si>
  <si>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</si>
  <si>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</si>
  <si>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</si>
  <si>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</si>
  <si>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</si>
  <si>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</si>
  <si>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</si>
  <si>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</si>
  <si>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</si>
  <si>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</si>
  <si>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</si>
  <si>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</si>
  <si>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</si>
  <si>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</si>
  <si>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</si>
  <si>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</si>
  <si>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</si>
  <si>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</si>
  <si>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</si>
  <si>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</si>
  <si>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</si>
  <si>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</si>
  <si>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</si>
  <si>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</si>
  <si>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</si>
  <si>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</si>
  <si>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</si>
  <si>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</si>
  <si>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</si>
  <si>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</si>
  <si>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</si>
  <si>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</si>
  <si>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</si>
  <si>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</si>
  <si>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</si>
  <si>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</si>
  <si>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</si>
  <si>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</si>
  <si>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</si>
  <si>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</si>
  <si>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</si>
  <si>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</si>
  <si>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</si>
  <si>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</si>
  <si>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</si>
  <si>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</si>
  <si>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</si>
  <si>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</si>
  <si>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</si>
  <si>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</si>
  <si>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</si>
  <si>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</si>
  <si>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</si>
  <si>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</si>
  <si>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</si>
  <si>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</si>
  <si>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</si>
  <si>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</si>
  <si>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</si>
  <si>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</si>
  <si>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</si>
  <si>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</si>
  <si>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</si>
  <si>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</si>
  <si>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</si>
  <si>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</si>
  <si>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</si>
  <si>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</si>
  <si>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</si>
  <si>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</si>
  <si>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</si>
  <si>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</si>
  <si>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</si>
  <si>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</si>
  <si>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</si>
  <si>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</si>
  <si>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</si>
  <si>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</si>
  <si>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</si>
  <si>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</si>
  <si>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</si>
  <si>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</si>
  <si>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</si>
  <si>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</si>
  <si>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</si>
  <si>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</si>
  <si>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</si>
  <si>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</si>
  <si>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</si>
  <si>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</si>
  <si>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</si>
  <si>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</si>
  <si>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</si>
  <si>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</si>
  <si>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</si>
  <si>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</si>
  <si>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</si>
  <si>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</si>
  <si>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</si>
  <si>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</si>
  <si>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</si>
  <si>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</si>
  <si>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</si>
  <si>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</si>
  <si>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</si>
  <si>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</si>
  <si>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</si>
  <si>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</si>
  <si>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</si>
  <si>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</si>
  <si>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</si>
  <si>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</si>
  <si>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</si>
  <si>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</si>
  <si>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</si>
  <si>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</si>
  <si>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</si>
  <si>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</si>
  <si>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</si>
  <si>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</si>
  <si>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</si>
  <si>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</si>
  <si>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</si>
  <si>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</si>
  <si>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</si>
  <si>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</si>
  <si>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</si>
  <si>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</si>
  <si>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</si>
  <si>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</si>
  <si>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</si>
  <si>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</si>
  <si>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</si>
  <si>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</si>
  <si>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</si>
  <si>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</si>
  <si>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</si>
  <si>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</si>
  <si>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</si>
  <si>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</si>
  <si>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</si>
  <si>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</si>
  <si>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</si>
  <si>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</si>
  <si>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</si>
  <si>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</si>
  <si>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</si>
  <si>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</si>
  <si>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</si>
  <si>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</si>
  <si>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</si>
  <si>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</si>
  <si>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</si>
  <si>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</si>
  <si>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</si>
  <si>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</si>
  <si>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</si>
  <si>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</si>
  <si>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</si>
  <si>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</si>
  <si>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</si>
  <si>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</si>
  <si>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</si>
  <si>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</si>
  <si>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</si>
  <si>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</si>
  <si>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</si>
  <si>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</si>
  <si>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</si>
  <si>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</si>
  <si>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</si>
  <si>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</si>
  <si>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</si>
  <si>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</si>
  <si>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</si>
  <si>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</si>
  <si>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</si>
  <si>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</si>
  <si>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</si>
  <si>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</si>
  <si>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</si>
  <si>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</si>
  <si>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</si>
  <si>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</si>
  <si>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</si>
  <si>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</si>
  <si>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</si>
  <si>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</si>
  <si>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</si>
  <si>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</si>
  <si>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</si>
  <si>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</si>
  <si>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</si>
  <si>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</si>
  <si>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</si>
  <si>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</si>
  <si>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</si>
  <si>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</si>
  <si>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</si>
  <si>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</si>
  <si>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</si>
  <si>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</si>
  <si>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</si>
  <si>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</si>
  <si>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</si>
  <si>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</si>
  <si>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</si>
  <si>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</si>
  <si>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</si>
  <si>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</si>
  <si>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</si>
  <si>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</si>
  <si>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</si>
  <si>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</si>
  <si>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</si>
  <si>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</si>
  <si>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</si>
  <si>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</si>
  <si>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</si>
  <si>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</si>
  <si>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</si>
  <si>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</si>
  <si>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</si>
  <si>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</si>
  <si>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</si>
  <si>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</si>
  <si>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</si>
  <si>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</si>
  <si>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</si>
  <si>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</si>
  <si>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</si>
  <si>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</si>
  <si>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</si>
  <si>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</si>
  <si>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</si>
  <si>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</si>
  <si>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</si>
  <si>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</si>
  <si>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</si>
  <si>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</si>
  <si>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</si>
  <si>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</si>
  <si>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</si>
  <si>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</si>
  <si>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</si>
  <si>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</si>
  <si>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</si>
  <si>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</si>
  <si>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</si>
  <si>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</si>
  <si>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</si>
  <si>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</si>
  <si>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</si>
  <si>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</si>
  <si>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</si>
  <si>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</si>
  <si>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</si>
  <si>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</si>
  <si>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</si>
  <si>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</si>
  <si>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</si>
  <si>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</si>
  <si>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</si>
  <si>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</si>
  <si>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</si>
  <si>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</si>
  <si>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</si>
  <si>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</si>
  <si>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</si>
  <si>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</si>
  <si>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</si>
  <si>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</si>
  <si>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</si>
  <si>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</si>
  <si>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</si>
  <si>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</si>
  <si>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</si>
  <si>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</si>
  <si>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</si>
  <si>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</si>
  <si>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</si>
  <si>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</si>
  <si>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</si>
  <si>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</si>
  <si>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</si>
  <si>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</si>
  <si>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</si>
  <si>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</si>
  <si>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</si>
  <si>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</si>
  <si>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</si>
  <si>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</si>
  <si>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</si>
  <si>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</si>
  <si>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</si>
  <si>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</si>
  <si>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</si>
  <si>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</si>
  <si>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</si>
  <si>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</si>
  <si>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</si>
  <si>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</si>
  <si>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</si>
  <si>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</si>
  <si>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</si>
  <si>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</si>
  <si>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</si>
  <si>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</si>
  <si>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</si>
  <si>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</si>
  <si>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</si>
  <si>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</si>
  <si>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</si>
  <si>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</si>
  <si>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</si>
  <si>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</si>
  <si>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</si>
  <si>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</si>
  <si>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</si>
  <si>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</si>
  <si>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</si>
  <si>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</si>
  <si>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</si>
  <si>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</si>
  <si>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</si>
  <si>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</si>
  <si>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</si>
  <si>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</si>
  <si>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</si>
  <si>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</si>
  <si>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</si>
  <si>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</si>
  <si>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</si>
  <si>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</si>
  <si>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</si>
  <si>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</si>
  <si>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</si>
  <si>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</si>
  <si>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</si>
  <si>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</si>
  <si>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</si>
  <si>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</si>
  <si>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</si>
  <si>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</si>
  <si>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</si>
  <si>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</si>
  <si>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</si>
  <si>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</si>
  <si>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</si>
  <si>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</si>
  <si>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</si>
  <si>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</si>
  <si>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</si>
  <si>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</si>
  <si>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</si>
  <si>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</si>
  <si>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</si>
  <si>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</si>
  <si>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</si>
  <si>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</si>
  <si>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</si>
  <si>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</si>
  <si>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</si>
  <si>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</si>
  <si>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</si>
  <si>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</si>
  <si>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</si>
  <si>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</si>
  <si>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</si>
  <si>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</si>
  <si>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</si>
  <si>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</si>
  <si>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</si>
  <si>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</si>
  <si>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</si>
  <si>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</si>
  <si>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</si>
  <si>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</si>
  <si>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</si>
  <si>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</si>
  <si>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</si>
  <si>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</si>
  <si>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</si>
  <si>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</si>
  <si>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</si>
  <si>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</si>
  <si>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</si>
  <si>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</si>
  <si>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</si>
  <si>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</si>
  <si>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</si>
  <si>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</si>
  <si>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</si>
  <si>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</si>
  <si>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</si>
  <si>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</si>
  <si>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</si>
  <si>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</si>
  <si>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</si>
  <si>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</si>
  <si>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</si>
  <si>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</si>
  <si>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</si>
  <si>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</si>
  <si>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</si>
  <si>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</si>
  <si>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</si>
  <si>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</si>
  <si>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</si>
  <si>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</si>
  <si>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</si>
  <si>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</si>
  <si>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</si>
  <si>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</si>
  <si>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</si>
  <si>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</si>
  <si>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</si>
  <si>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</si>
  <si>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</si>
  <si>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</si>
  <si>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</si>
  <si>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</si>
  <si>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</si>
  <si>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</si>
  <si>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</si>
  <si>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</si>
  <si>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</si>
  <si>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</si>
  <si>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</si>
  <si>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</si>
  <si>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</si>
  <si>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</si>
  <si>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</si>
  <si>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</si>
  <si>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</si>
  <si>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</si>
  <si>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</si>
  <si>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</si>
  <si>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</si>
  <si>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</si>
  <si>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</si>
  <si>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</si>
  <si>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</si>
  <si>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</si>
  <si>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</si>
  <si>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</si>
  <si>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</si>
  <si>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</si>
  <si>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</si>
  <si>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</si>
  <si>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</si>
  <si>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</si>
  <si>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</si>
  <si>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</si>
  <si>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</si>
  <si>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</si>
  <si>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</si>
  <si>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</si>
  <si>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</si>
  <si>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</si>
  <si>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</si>
  <si>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</si>
  <si>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</si>
  <si>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</si>
  <si>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</si>
  <si>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</si>
  <si>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</si>
  <si>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</si>
  <si>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</si>
  <si>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</si>
  <si>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</si>
  <si>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</si>
  <si>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</si>
  <si>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</si>
  <si>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</si>
  <si>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</si>
  <si>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</si>
  <si>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</si>
  <si>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</si>
  <si>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</si>
  <si>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</si>
  <si>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</si>
  <si>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</si>
  <si>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</si>
  <si>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</si>
  <si>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</si>
  <si>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</si>
  <si>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</si>
  <si>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</si>
  <si>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</si>
  <si>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</si>
  <si>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</si>
  <si>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</si>
  <si>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</si>
  <si>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</si>
  <si>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</si>
  <si>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</si>
  <si>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</si>
  <si>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</si>
  <si>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</si>
  <si>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</si>
  <si>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</si>
  <si>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</si>
  <si>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</si>
  <si>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</si>
  <si>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</si>
  <si>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</si>
  <si>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</si>
  <si>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</si>
  <si>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</si>
  <si>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</si>
  <si>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</si>
  <si>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</si>
  <si>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</si>
  <si>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</si>
  <si>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</si>
  <si>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</si>
  <si>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</si>
  <si>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</si>
  <si>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</si>
  <si>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</si>
  <si>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</si>
  <si>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</si>
  <si>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</si>
  <si>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</si>
  <si>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</si>
  <si>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</si>
  <si>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</si>
  <si>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</si>
  <si>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</si>
  <si>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</si>
  <si>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</si>
  <si>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</si>
  <si>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</si>
  <si>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</si>
  <si>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</si>
  <si>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</si>
  <si>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</si>
  <si>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</si>
  <si>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</si>
  <si>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</si>
  <si>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</si>
  <si>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</si>
  <si>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</si>
  <si>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</si>
  <si>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</si>
  <si>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</si>
  <si>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</si>
  <si>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</si>
  <si>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</si>
  <si>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</si>
  <si>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</si>
  <si>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</si>
  <si>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</si>
  <si>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</si>
  <si>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</si>
  <si>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</si>
  <si>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</si>
  <si>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</si>
  <si>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</si>
  <si>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</si>
  <si>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</si>
  <si>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</si>
  <si>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</si>
  <si>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</si>
  <si>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</si>
  <si>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</si>
  <si>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</si>
  <si>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</si>
  <si>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</si>
  <si>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</si>
  <si>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</si>
  <si>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</si>
  <si>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</si>
  <si>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</si>
  <si>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</si>
  <si>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</si>
  <si>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</si>
  <si>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</si>
  <si>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</si>
  <si>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</si>
  <si>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</si>
  <si>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</si>
  <si>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</si>
  <si>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</si>
  <si>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</si>
  <si>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</si>
  <si>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</si>
  <si>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</si>
  <si>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</si>
  <si>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</si>
  <si>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</si>
  <si>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</si>
  <si>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</si>
  <si>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</si>
  <si>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</si>
  <si>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</si>
  <si>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</si>
  <si>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</si>
  <si>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</si>
  <si>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</si>
  <si>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</si>
  <si>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</si>
  <si>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</si>
  <si>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</si>
  <si>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</si>
  <si>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</si>
  <si>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</si>
  <si>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</si>
  <si>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</si>
  <si>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</si>
  <si>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</si>
  <si>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</si>
  <si>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</si>
  <si>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</si>
  <si>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</si>
  <si>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</si>
  <si>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</si>
  <si>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</si>
  <si>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</si>
  <si>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</si>
  <si>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</si>
  <si>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</si>
  <si>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</si>
  <si>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</si>
  <si>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</si>
  <si>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</si>
  <si>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</si>
  <si>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</si>
  <si>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</si>
  <si>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</si>
  <si>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</si>
  <si>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</si>
  <si>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</si>
  <si>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</si>
  <si>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</si>
  <si>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</si>
  <si>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</si>
  <si>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</si>
  <si>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</si>
  <si>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</si>
  <si>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</si>
  <si>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</si>
  <si>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</si>
  <si>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</si>
  <si>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</si>
  <si>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</si>
  <si>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</si>
  <si>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</si>
  <si>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</si>
  <si>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</si>
  <si>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</si>
  <si>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</si>
  <si>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</si>
  <si>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</si>
  <si>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</si>
  <si>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</si>
  <si>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</si>
  <si>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</si>
  <si>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</si>
  <si>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</si>
  <si>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</si>
  <si>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</si>
  <si>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</si>
  <si>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</si>
  <si>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</si>
  <si>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</si>
  <si>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</si>
  <si>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</si>
  <si>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</si>
  <si>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</si>
  <si>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</si>
  <si>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</si>
  <si>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</si>
  <si>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</si>
  <si>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</si>
  <si>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</si>
  <si>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</si>
  <si>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</si>
  <si>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</si>
  <si>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</si>
  <si>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</si>
  <si>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</si>
  <si>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</si>
  <si>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</si>
  <si>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</si>
  <si>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</si>
  <si>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</si>
  <si>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</si>
  <si>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</si>
  <si>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</si>
  <si>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</si>
  <si>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</si>
  <si>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</si>
  <si>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</si>
  <si>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</si>
  <si>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</si>
  <si>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</si>
  <si>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</si>
  <si>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</si>
  <si>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</si>
  <si>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</si>
  <si>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</si>
  <si>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</si>
  <si>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</si>
  <si>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</si>
  <si>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</si>
  <si>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</si>
  <si>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</si>
  <si>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</si>
  <si>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</si>
  <si>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</si>
  <si>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</si>
  <si>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</si>
  <si>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</si>
  <si>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</si>
  <si>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</si>
  <si>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</si>
  <si>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</si>
  <si>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</si>
  <si>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</si>
  <si>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</si>
  <si>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</si>
  <si>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</si>
  <si>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</si>
  <si>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</si>
  <si>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</si>
  <si>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</si>
  <si>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</si>
  <si>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</si>
  <si>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</si>
  <si>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</si>
  <si>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</si>
  <si>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</si>
  <si>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</si>
  <si>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</si>
  <si>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</si>
  <si>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</si>
  <si>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</si>
  <si>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</si>
  <si>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</si>
  <si>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</si>
  <si>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</si>
  <si>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</si>
  <si>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</si>
  <si>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</si>
  <si>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</si>
  <si>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</si>
  <si>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</si>
  <si>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</si>
  <si>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</si>
  <si>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</si>
  <si>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</si>
  <si>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</si>
  <si>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</si>
  <si>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</si>
  <si>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</si>
  <si>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</si>
  <si>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</si>
  <si>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</si>
  <si>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</si>
  <si>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</si>
  <si>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</si>
  <si>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</si>
  <si>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</si>
  <si>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</si>
  <si>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</si>
  <si>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</si>
  <si>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</si>
  <si>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</si>
  <si>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</si>
  <si>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</si>
  <si>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</si>
  <si>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</si>
  <si>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</si>
  <si>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</si>
  <si>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</si>
  <si>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</si>
  <si>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</si>
  <si>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</si>
  <si>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</si>
  <si>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</si>
  <si>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</si>
  <si>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</si>
  <si>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</si>
  <si>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</si>
  <si>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</si>
  <si>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</si>
  <si>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</si>
  <si>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</si>
  <si>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</si>
  <si>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</si>
  <si>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</si>
  <si>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</si>
  <si>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</si>
  <si>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</si>
  <si>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</si>
  <si>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</si>
  <si>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</si>
  <si>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</si>
  <si>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</si>
  <si>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</si>
  <si>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</si>
  <si>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</si>
  <si>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</si>
  <si>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</si>
  <si>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</si>
  <si>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</si>
  <si>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</si>
  <si>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</si>
  <si>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</si>
  <si>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</si>
  <si>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</si>
  <si>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</si>
  <si>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</si>
  <si>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</si>
  <si>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</si>
  <si>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</si>
  <si>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</si>
  <si>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</si>
  <si>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</si>
  <si>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</si>
  <si>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</si>
  <si>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</si>
  <si>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</si>
  <si>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</si>
  <si>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</si>
  <si>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</si>
  <si>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</si>
  <si>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</si>
  <si>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</si>
  <si>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</si>
  <si>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</si>
  <si>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</si>
  <si>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</si>
  <si>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</si>
  <si>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</si>
  <si>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</si>
  <si>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</si>
  <si>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</si>
  <si>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</si>
  <si>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</si>
  <si>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</si>
  <si>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</si>
  <si>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</si>
  <si>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</si>
  <si>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</si>
  <si>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</si>
  <si>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</si>
  <si>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</si>
  <si>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</si>
  <si>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</si>
  <si>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</si>
  <si>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</si>
  <si>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</si>
  <si>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</si>
  <si>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</si>
  <si>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</si>
  <si>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</si>
  <si>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</si>
  <si>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</si>
  <si>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</si>
  <si>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</si>
  <si>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</si>
  <si>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</si>
  <si>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</si>
  <si>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</si>
  <si>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</si>
  <si>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</si>
  <si>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</si>
  <si>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</si>
  <si>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</si>
  <si>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</si>
  <si>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</si>
  <si>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</si>
  <si>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</si>
  <si>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</si>
  <si>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</si>
  <si>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</si>
  <si>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</si>
  <si>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</si>
  <si>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</si>
  <si>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</si>
  <si>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</si>
  <si>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</si>
  <si>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</si>
  <si>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</si>
  <si>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</si>
  <si>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</si>
  <si>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</si>
  <si>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</si>
  <si>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</si>
  <si>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</si>
  <si>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</si>
  <si>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</si>
  <si>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</si>
  <si>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</si>
  <si>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</si>
  <si>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</si>
  <si>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</si>
  <si>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</si>
  <si>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</si>
  <si>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</si>
  <si>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</si>
  <si>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</si>
  <si>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</si>
  <si>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</si>
  <si>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</si>
  <si>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</si>
  <si>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</si>
  <si>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</si>
  <si>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</si>
  <si>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</si>
  <si>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</si>
  <si>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</si>
  <si>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</si>
  <si>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</si>
  <si>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</si>
  <si>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</si>
  <si>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</si>
  <si>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</si>
  <si>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</si>
  <si>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</si>
  <si>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</si>
  <si>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</si>
  <si>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</si>
  <si>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</si>
  <si>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</si>
  <si>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</si>
  <si>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</si>
  <si>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</si>
  <si>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</si>
  <si>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</si>
  <si>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</si>
  <si>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</si>
  <si>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</si>
  <si>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</si>
  <si>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</si>
  <si>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</si>
  <si>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</si>
  <si>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</si>
  <si>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</si>
  <si>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</si>
  <si>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</si>
  <si>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</si>
  <si>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</si>
  <si>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</si>
  <si>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</si>
  <si>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</si>
  <si>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</si>
  <si>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</si>
  <si>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</si>
  <si>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</si>
  <si>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</si>
  <si>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</si>
  <si>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</si>
  <si>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</si>
  <si>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</si>
  <si>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</si>
  <si>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</si>
  <si>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</si>
  <si>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</si>
  <si>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</si>
  <si>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</si>
  <si>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</si>
  <si>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</si>
  <si>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</si>
  <si>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</si>
  <si>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</si>
  <si>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</si>
  <si>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</si>
  <si>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</si>
  <si>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</si>
  <si>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</si>
  <si>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</si>
  <si>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</si>
  <si>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</si>
  <si>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</si>
  <si>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</si>
  <si>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</si>
  <si>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</si>
  <si>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</si>
  <si>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</si>
  <si>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</si>
  <si>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</si>
  <si>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</si>
  <si>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</si>
  <si>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</si>
  <si>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</si>
  <si>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</si>
  <si>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</si>
  <si>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</si>
  <si>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</si>
  <si>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</si>
  <si>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</si>
  <si>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</si>
  <si>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</si>
  <si>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</si>
  <si>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</si>
  <si>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</si>
  <si>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</si>
  <si>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</si>
  <si>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</si>
  <si>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</si>
  <si>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</si>
  <si>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</si>
  <si>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</si>
  <si>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</si>
  <si>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</si>
  <si>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</si>
  <si>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</si>
  <si>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</si>
  <si>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</si>
  <si>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</si>
  <si>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</si>
  <si>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</si>
  <si>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</si>
  <si>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</si>
  <si>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</si>
  <si>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</si>
  <si>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</si>
  <si>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</si>
  <si>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</si>
  <si>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</si>
  <si>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</si>
  <si>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</si>
  <si>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</si>
  <si>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</si>
  <si>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</si>
  <si>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</si>
  <si>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</si>
  <si>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</si>
  <si>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</si>
  <si>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</si>
  <si>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</si>
  <si>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</si>
  <si>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</si>
  <si>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</si>
  <si>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</si>
  <si>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</si>
  <si>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</si>
  <si>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</si>
  <si>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</si>
  <si>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</si>
  <si>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</si>
  <si>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</si>
  <si>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</si>
  <si>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</si>
  <si>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</si>
  <si>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</si>
  <si>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</si>
  <si>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</si>
  <si>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</si>
  <si>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</si>
  <si>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</si>
  <si>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</si>
  <si>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</si>
  <si>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</si>
  <si>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</si>
  <si>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</si>
  <si>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</si>
  <si>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</si>
  <si>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</si>
  <si>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</si>
  <si>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</si>
  <si>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</si>
  <si>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</si>
  <si>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</si>
  <si>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</si>
  <si>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</si>
  <si>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</si>
  <si>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</si>
  <si>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</si>
  <si>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</si>
  <si>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</si>
  <si>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</si>
  <si>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</si>
  <si>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</si>
  <si>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</si>
  <si>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</si>
  <si>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</si>
  <si>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</si>
  <si>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</si>
  <si>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</si>
  <si>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</si>
  <si>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</si>
  <si>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</si>
  <si>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</si>
  <si>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</si>
  <si>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</si>
  <si>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</si>
  <si>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</si>
  <si>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</si>
  <si>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</si>
  <si>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</si>
  <si>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</si>
  <si>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</si>
  <si>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</si>
  <si>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</si>
  <si>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</si>
  <si>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</si>
  <si>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</si>
  <si>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</si>
  <si>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</si>
  <si>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</si>
  <si>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</si>
  <si>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</si>
  <si>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</si>
  <si>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</si>
  <si>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</si>
  <si>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</si>
  <si>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</si>
  <si>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</si>
  <si>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</si>
  <si>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</si>
  <si>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</si>
  <si>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</si>
  <si>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</si>
  <si>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</si>
  <si>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</si>
  <si>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</si>
  <si>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</si>
  <si>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</si>
  <si>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</si>
  <si>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</si>
  <si>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</si>
  <si>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</si>
  <si>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</si>
  <si>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</si>
  <si>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</si>
  <si>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</si>
  <si>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</si>
  <si>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</si>
  <si>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</si>
  <si>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</si>
  <si>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</si>
  <si>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</si>
  <si>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</si>
  <si>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</si>
  <si>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</si>
  <si>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</si>
  <si>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</si>
  <si>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</si>
  <si>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</si>
  <si>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</si>
  <si>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</si>
  <si>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</si>
  <si>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</si>
  <si>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</si>
  <si>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</si>
  <si>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</si>
  <si>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</si>
  <si>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</si>
  <si>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</si>
  <si>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</si>
  <si>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</si>
  <si>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</si>
  <si>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</si>
  <si>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</si>
  <si>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</si>
  <si>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</si>
  <si>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</si>
  <si>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</si>
  <si>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</si>
  <si>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</si>
  <si>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</si>
  <si>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</si>
  <si>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</si>
  <si>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</si>
  <si>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</si>
  <si>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</si>
  <si>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</si>
  <si>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</si>
  <si>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</si>
  <si>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</si>
  <si>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</si>
  <si>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</si>
  <si>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</si>
  <si>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</si>
  <si>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</si>
  <si>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</si>
  <si>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</si>
  <si>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</si>
  <si>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</si>
  <si>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</si>
  <si>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</si>
  <si>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</si>
  <si>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</si>
  <si>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</si>
  <si>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</si>
  <si>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</si>
  <si>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</si>
  <si>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</si>
  <si>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</si>
  <si>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</si>
  <si>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</si>
  <si>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</si>
  <si>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</si>
  <si>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</si>
  <si>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</si>
  <si>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</si>
  <si>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</si>
  <si>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</si>
  <si>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</si>
  <si>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</si>
  <si>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</si>
  <si>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</si>
  <si>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</si>
  <si>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</si>
  <si>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</si>
  <si>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</si>
  <si>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</si>
  <si>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</si>
  <si>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</si>
  <si>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</si>
  <si>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</si>
  <si>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</si>
  <si>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</si>
  <si>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</si>
  <si>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</si>
  <si>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</si>
  <si>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</si>
  <si>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</si>
  <si>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</si>
  <si>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</si>
  <si>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</si>
  <si>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</si>
  <si>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</si>
  <si>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</si>
  <si>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</si>
  <si>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</si>
  <si>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</si>
  <si>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</si>
  <si>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</si>
  <si>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</si>
  <si>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</si>
  <si>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</si>
  <si>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</si>
  <si>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</si>
  <si>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</si>
  <si>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</si>
  <si>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</si>
  <si>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</si>
  <si>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</si>
  <si>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</si>
  <si>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</si>
  <si>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</si>
  <si>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</si>
  <si>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</si>
  <si>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</si>
  <si>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</si>
  <si>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</si>
  <si>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</si>
  <si>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</si>
  <si>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</si>
  <si>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</si>
  <si>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</si>
  <si>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</si>
  <si>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</si>
  <si>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</si>
  <si>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</si>
  <si>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</si>
  <si>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</si>
  <si>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</si>
  <si>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</si>
  <si>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</si>
  <si>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</si>
  <si>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</si>
  <si>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</si>
  <si>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</si>
  <si>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</si>
  <si>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</si>
  <si>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</si>
  <si>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</si>
  <si>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</si>
  <si>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</si>
  <si>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</si>
  <si>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</si>
  <si>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</si>
  <si>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</si>
  <si>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</si>
  <si>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</si>
  <si>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</si>
  <si>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</si>
  <si>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</si>
  <si>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</si>
  <si>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</si>
  <si>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</si>
  <si>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</si>
  <si>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</si>
  <si>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</si>
  <si>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</si>
  <si>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</si>
  <si>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</si>
  <si>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</si>
  <si>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</si>
  <si>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</si>
  <si>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</si>
  <si>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</si>
  <si>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</si>
  <si>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</si>
  <si>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</si>
  <si>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</si>
  <si>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</si>
  <si>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</si>
  <si>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</si>
  <si>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</si>
  <si>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</si>
  <si>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</si>
  <si>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</si>
  <si>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</si>
  <si>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</si>
  <si>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</si>
  <si>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</si>
  <si>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</si>
  <si>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</si>
  <si>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</si>
  <si>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</si>
  <si>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</si>
  <si>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</si>
  <si>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</si>
  <si>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</si>
  <si>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</si>
  <si>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</si>
  <si>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</si>
  <si>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</si>
  <si>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</si>
  <si>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</si>
  <si>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</si>
  <si>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</si>
  <si>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</si>
  <si>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</si>
  <si>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</si>
  <si>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</si>
  <si>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</si>
  <si>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</si>
  <si>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</si>
  <si>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</si>
  <si>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</si>
  <si>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</si>
  <si>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</si>
  <si>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</si>
  <si>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</si>
  <si>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</si>
  <si>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</si>
  <si>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</si>
  <si>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</si>
  <si>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</si>
  <si>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</si>
  <si>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</si>
  <si>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</si>
  <si>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</si>
  <si>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</si>
  <si>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</si>
  <si>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</si>
  <si>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</si>
  <si>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</si>
  <si>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</si>
  <si>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</si>
  <si>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</si>
  <si>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</si>
  <si>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</si>
  <si>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</si>
  <si>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</si>
  <si>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</si>
  <si>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</si>
  <si>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</si>
  <si>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</si>
  <si>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</si>
  <si>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</si>
  <si>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</si>
  <si>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</si>
  <si>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</si>
  <si>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</si>
  <si>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</si>
  <si>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</si>
  <si>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</si>
  <si>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</si>
  <si>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</si>
  <si>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</si>
  <si>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</si>
  <si>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</si>
  <si>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</si>
  <si>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</si>
  <si>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</si>
  <si>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</si>
  <si>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</si>
  <si>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</si>
  <si>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</si>
  <si>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</si>
  <si>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</si>
  <si>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</si>
  <si>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</si>
  <si>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</si>
  <si>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</si>
  <si>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</si>
  <si>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</si>
  <si>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</si>
  <si>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</si>
  <si>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</si>
  <si>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</si>
  <si>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</si>
  <si>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</si>
  <si>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</si>
  <si>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</si>
  <si>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</si>
  <si>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</si>
  <si>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</si>
  <si>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</si>
  <si>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</si>
  <si>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</si>
  <si>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</si>
  <si>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</si>
  <si>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</si>
  <si>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</si>
  <si>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</si>
  <si>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</si>
  <si>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</si>
  <si>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</si>
  <si>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</si>
  <si>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</si>
  <si>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</si>
  <si>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</si>
  <si>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</si>
  <si>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</si>
  <si>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</si>
  <si>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</si>
  <si>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</si>
  <si>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</si>
  <si>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</si>
  <si>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</si>
  <si>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</si>
  <si>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</si>
  <si>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</si>
  <si>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</si>
  <si>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</si>
  <si>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</si>
  <si>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</si>
  <si>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</si>
  <si>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</si>
  <si>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</si>
  <si>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</si>
  <si>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</si>
  <si>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</si>
  <si>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</si>
  <si>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</si>
  <si>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</si>
  <si>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</si>
  <si>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</si>
  <si>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</si>
  <si>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</si>
  <si>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</si>
  <si>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</si>
  <si>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</si>
  <si>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</si>
  <si>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</si>
  <si>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</si>
  <si>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</si>
  <si>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</si>
  <si>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</si>
  <si>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</si>
  <si>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</si>
  <si>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</si>
  <si>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</si>
  <si>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</si>
  <si>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</si>
  <si>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</si>
  <si>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</si>
  <si>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</si>
  <si>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</si>
  <si>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</si>
  <si>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</si>
  <si>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</si>
  <si>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</si>
  <si>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</si>
  <si>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</si>
  <si>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</si>
  <si>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</si>
  <si>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</si>
  <si>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</si>
  <si>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</si>
  <si>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</si>
  <si>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</si>
  <si>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</si>
  <si>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</si>
  <si>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</si>
  <si>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</si>
  <si>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</si>
  <si>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</si>
  <si>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</si>
  <si>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</si>
  <si>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</si>
  <si>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</si>
  <si>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</si>
  <si>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</si>
  <si>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</si>
  <si>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</si>
  <si>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</si>
  <si>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</si>
  <si>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</si>
  <si>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</si>
  <si>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</si>
  <si>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</si>
  <si>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</si>
  <si>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</si>
  <si>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</si>
  <si>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</si>
  <si>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</si>
  <si>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</si>
  <si>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</si>
  <si>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</si>
  <si>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</si>
  <si>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</si>
  <si>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</si>
  <si>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</si>
  <si>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</si>
  <si>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</si>
  <si>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</si>
  <si>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</si>
  <si>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</si>
  <si>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</si>
  <si>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</si>
  <si>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</si>
  <si>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</si>
  <si>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</si>
  <si>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</si>
  <si>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</si>
  <si>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</si>
  <si>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</si>
  <si>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</si>
  <si>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</si>
  <si>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</si>
  <si>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</si>
  <si>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</si>
  <si>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</si>
  <si>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</si>
  <si>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</si>
  <si>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</si>
  <si>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</si>
  <si>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</si>
  <si>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</si>
  <si>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</si>
  <si>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</si>
  <si>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</si>
  <si>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</si>
  <si>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</si>
  <si>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</si>
  <si>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</si>
  <si>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</si>
  <si>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</si>
  <si>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</si>
  <si>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</si>
  <si>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</si>
  <si>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</si>
  <si>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</si>
  <si>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</si>
  <si>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</si>
  <si>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</si>
  <si>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</si>
  <si>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</si>
  <si>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</si>
  <si>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</si>
  <si>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</si>
  <si>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</si>
  <si>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</si>
  <si>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</si>
  <si>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</si>
  <si>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</si>
  <si>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</si>
  <si>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</si>
  <si>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</si>
  <si>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</si>
  <si>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</si>
  <si>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</si>
  <si>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</si>
  <si>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</si>
  <si>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</si>
  <si>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</si>
  <si>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</si>
  <si>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</si>
  <si>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</si>
  <si>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</si>
  <si>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</si>
  <si>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</si>
  <si>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</si>
  <si>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</si>
  <si>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</si>
  <si>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</si>
  <si>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</si>
  <si>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</si>
  <si>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</si>
  <si>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</si>
  <si>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</si>
  <si>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</si>
  <si>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</si>
  <si>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</si>
  <si>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</si>
  <si>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</si>
  <si>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</si>
  <si>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</si>
  <si>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</si>
  <si>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</si>
  <si>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</si>
  <si>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</si>
  <si>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</si>
  <si>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</si>
  <si>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</si>
  <si>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</si>
  <si>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</si>
  <si>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</si>
  <si>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</si>
  <si>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</si>
  <si>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</si>
  <si>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</si>
  <si>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</si>
  <si>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</si>
  <si>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</si>
  <si>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</si>
  <si>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</si>
  <si>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</si>
  <si>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</si>
  <si>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</si>
  <si>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</si>
  <si>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</si>
  <si>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</si>
  <si>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</si>
  <si>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</si>
  <si>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</si>
  <si>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</si>
  <si>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</si>
  <si>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</si>
  <si>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</si>
  <si>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</si>
  <si>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</si>
  <si>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</si>
  <si>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</si>
  <si>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</si>
  <si>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</si>
  <si>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</si>
  <si>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</si>
  <si>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</si>
  <si>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</si>
  <si>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</si>
  <si>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</si>
  <si>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</si>
  <si>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</si>
  <si>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</si>
  <si>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</si>
  <si>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</si>
  <si>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</si>
  <si>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</si>
  <si>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</si>
  <si>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</si>
  <si>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</si>
  <si>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</si>
  <si>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</si>
  <si>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</si>
  <si>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</si>
  <si>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</si>
  <si>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</si>
  <si>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</si>
  <si>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</si>
  <si>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</si>
  <si>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</si>
  <si>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</si>
  <si>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</si>
  <si>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</si>
  <si>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</si>
  <si>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</si>
  <si>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</si>
  <si>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</si>
  <si>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</si>
  <si>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</si>
  <si>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</si>
  <si>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</si>
  <si>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</si>
  <si>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</si>
  <si>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</si>
  <si>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</si>
  <si>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</si>
  <si>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</si>
  <si>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</si>
  <si>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</si>
  <si>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</si>
  <si>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</si>
  <si>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</si>
  <si>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</si>
  <si>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</si>
  <si>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</si>
  <si>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</si>
  <si>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</si>
  <si>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</si>
  <si>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</si>
  <si>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</si>
  <si>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</si>
  <si>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</si>
  <si>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</si>
  <si>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</si>
  <si>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</si>
  <si>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</si>
  <si>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</si>
  <si>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</si>
  <si>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</si>
  <si>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</si>
  <si>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</si>
  <si>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</si>
  <si>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</si>
  <si>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</si>
  <si>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</si>
  <si>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</si>
  <si>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</si>
  <si>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</si>
  <si>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</si>
  <si>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</si>
  <si>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</si>
  <si>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</si>
  <si>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</si>
  <si>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</si>
  <si>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</si>
  <si>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</si>
  <si>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</si>
  <si>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</si>
  <si>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</si>
  <si>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</si>
  <si>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</si>
  <si>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</si>
  <si>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</si>
  <si>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</si>
  <si>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</si>
  <si>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</si>
  <si>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</si>
  <si>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</si>
  <si>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</si>
  <si>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</si>
  <si>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</si>
  <si>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</si>
  <si>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</si>
  <si>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</si>
  <si>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</si>
  <si>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</si>
  <si>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</si>
  <si>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</si>
  <si>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</si>
  <si>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</si>
  <si>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</si>
  <si>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</si>
  <si>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</si>
  <si>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</si>
  <si>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</si>
  <si>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</si>
  <si>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</si>
  <si>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</si>
  <si>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</si>
  <si>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</si>
  <si>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</si>
  <si>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</si>
  <si>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</si>
  <si>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</si>
  <si>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</si>
  <si>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</si>
  <si>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</si>
  <si>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</si>
  <si>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</si>
  <si>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</si>
  <si>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</si>
  <si>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</si>
  <si>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</si>
  <si>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</si>
  <si>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</si>
  <si>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</si>
  <si>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</si>
  <si>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</si>
  <si>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</si>
  <si>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</si>
  <si>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</si>
  <si>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</si>
  <si>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</si>
  <si>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</si>
  <si>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</si>
  <si>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</si>
  <si>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</si>
  <si>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</si>
  <si>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</si>
  <si>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</si>
  <si>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</si>
  <si>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</si>
  <si>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</si>
  <si>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</si>
  <si>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</si>
  <si>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</si>
  <si>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</si>
  <si>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</si>
  <si>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</si>
  <si>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</si>
  <si>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</si>
  <si>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</si>
  <si>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</si>
  <si>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</si>
  <si>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</si>
  <si>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</si>
  <si>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</si>
  <si>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</si>
  <si>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</si>
  <si>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</si>
  <si>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</si>
  <si>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</si>
  <si>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</si>
  <si>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</si>
  <si>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</si>
  <si>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</si>
  <si>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</si>
  <si>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</si>
  <si>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</si>
  <si>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</si>
  <si>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</si>
  <si>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</si>
  <si>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</si>
  <si>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</si>
  <si>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</si>
  <si>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</si>
  <si>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</si>
  <si>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</si>
  <si>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</si>
  <si>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</si>
  <si>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</si>
  <si>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</si>
  <si>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</si>
  <si>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</si>
  <si>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</si>
  <si>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</si>
  <si>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</si>
  <si>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</si>
  <si>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</si>
  <si>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</si>
  <si>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</si>
  <si>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</si>
  <si>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</si>
  <si>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</si>
  <si>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</si>
  <si>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</si>
  <si>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</si>
  <si>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</si>
  <si>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</si>
  <si>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</si>
  <si>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</si>
  <si>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</si>
  <si>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</si>
  <si>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</si>
  <si>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</si>
  <si>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</si>
  <si>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</si>
  <si>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</si>
  <si>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</si>
  <si>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</si>
  <si>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</si>
  <si>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</si>
  <si>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</si>
  <si>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</si>
  <si>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</si>
  <si>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</si>
  <si>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</si>
  <si>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</si>
  <si>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</si>
  <si>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</si>
  <si>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</si>
  <si>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</si>
  <si>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</si>
  <si>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</si>
  <si>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</si>
  <si>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</si>
  <si>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</si>
  <si>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</si>
  <si>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</si>
  <si>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</si>
  <si>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</si>
  <si>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</si>
  <si>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</si>
  <si>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</si>
  <si>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</si>
  <si>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</si>
  <si>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</si>
  <si>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</si>
  <si>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</si>
  <si>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</si>
  <si>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</si>
  <si>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</si>
  <si>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</si>
  <si>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</si>
  <si>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</si>
  <si>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</si>
  <si>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</si>
  <si>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</si>
  <si>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</si>
  <si>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</si>
  <si>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</si>
  <si>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</si>
  <si>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</si>
  <si>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</si>
  <si>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</si>
  <si>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</si>
  <si>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</si>
  <si>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</si>
  <si>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</si>
  <si>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</si>
  <si>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</si>
  <si>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</si>
  <si>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</si>
  <si>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</si>
  <si>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</si>
  <si>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</si>
  <si>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</si>
  <si>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</si>
  <si>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</si>
  <si>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</si>
  <si>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</si>
  <si>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</si>
  <si>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</si>
  <si>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</si>
  <si>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</si>
  <si>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</si>
  <si>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</si>
  <si>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</si>
  <si>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</si>
  <si>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</si>
  <si>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</si>
  <si>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</si>
  <si>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</si>
  <si>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</si>
  <si>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</si>
  <si>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</si>
  <si>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</si>
  <si>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</si>
  <si>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</si>
  <si>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</si>
  <si>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</si>
  <si>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</si>
  <si>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</si>
  <si>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</si>
  <si>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</si>
  <si>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</si>
  <si>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</si>
  <si>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</si>
  <si>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</si>
  <si>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</si>
  <si>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</si>
  <si>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</si>
  <si>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</si>
  <si>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</si>
  <si>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</si>
  <si>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</si>
  <si>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</si>
  <si>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</si>
  <si>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</si>
  <si>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</si>
  <si>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</si>
  <si>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</si>
  <si>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</si>
  <si>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</si>
  <si>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</si>
  <si>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</si>
  <si>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</si>
  <si>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</si>
  <si>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</si>
  <si>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</si>
  <si>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</si>
  <si>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</si>
  <si>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</si>
  <si>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</si>
  <si>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</si>
  <si>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</si>
  <si>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</si>
  <si>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</si>
  <si>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</si>
  <si>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</si>
  <si>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</si>
  <si>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</si>
  <si>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</si>
  <si>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</si>
  <si>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</si>
  <si>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</si>
  <si>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</si>
  <si>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</si>
  <si>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</si>
  <si>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</si>
  <si>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</si>
  <si>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</si>
  <si>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</si>
  <si>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</si>
  <si>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</si>
  <si>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</si>
  <si>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</si>
  <si>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</si>
  <si>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</si>
  <si>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</si>
  <si>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</si>
  <si>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</si>
  <si>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</si>
  <si>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</si>
  <si>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</si>
  <si>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</si>
  <si>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</si>
  <si>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</si>
  <si>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</si>
  <si>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</si>
  <si>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</si>
  <si>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</si>
  <si>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</si>
  <si>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</si>
  <si>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</si>
  <si>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</si>
  <si>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</si>
  <si>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</si>
  <si>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</si>
  <si>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</si>
  <si>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</si>
  <si>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</si>
  <si>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</si>
  <si>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</si>
  <si>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</si>
  <si>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</si>
  <si>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</si>
  <si>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</si>
  <si>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</si>
  <si>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</si>
  <si>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</si>
  <si>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</si>
  <si>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</si>
  <si>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</si>
  <si>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</si>
  <si>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</si>
  <si>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</si>
  <si>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</si>
  <si>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</si>
  <si>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</si>
  <si>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</si>
  <si>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</si>
  <si>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</si>
  <si>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</si>
  <si>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</si>
  <si>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</si>
  <si>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</si>
  <si>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</si>
  <si>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</si>
  <si>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</si>
  <si>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</si>
  <si>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</si>
  <si>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</si>
  <si>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</si>
  <si>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</si>
  <si>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</si>
  <si>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</si>
  <si>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</si>
  <si>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</si>
  <si>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</si>
  <si>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</si>
  <si>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</si>
  <si>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</si>
  <si>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</si>
  <si>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</si>
  <si>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</si>
  <si>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</si>
  <si>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</si>
  <si>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</si>
  <si>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</si>
  <si>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</si>
  <si>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</si>
  <si>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</si>
  <si>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</si>
  <si>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</si>
  <si>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</si>
  <si>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</si>
  <si>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</si>
  <si>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</si>
  <si>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</si>
  <si>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</si>
  <si>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</si>
  <si>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</si>
  <si>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</si>
  <si>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</si>
  <si>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</si>
  <si>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</si>
  <si>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</si>
  <si>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</si>
  <si>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</si>
  <si>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</si>
  <si>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</si>
  <si>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</si>
  <si>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</si>
  <si>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</si>
  <si>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</si>
  <si>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</si>
  <si>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</si>
  <si>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</si>
  <si>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</si>
  <si>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</si>
  <si>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</si>
  <si>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</si>
  <si>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</si>
  <si>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</si>
  <si>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</si>
  <si>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</si>
  <si>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</si>
  <si>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</si>
  <si>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</si>
  <si>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</si>
  <si>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</si>
  <si>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</si>
  <si>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</si>
  <si>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</si>
  <si>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</si>
  <si>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</si>
  <si>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</si>
  <si>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</si>
  <si>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</si>
  <si>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</si>
  <si>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</si>
  <si>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</si>
  <si>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</si>
  <si>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</si>
  <si>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</si>
  <si>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</si>
  <si>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</si>
  <si>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</si>
  <si>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</si>
  <si>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</si>
  <si>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</si>
  <si>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</si>
  <si>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</si>
  <si>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</si>
  <si>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</si>
  <si>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</si>
  <si>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</si>
  <si>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</si>
  <si>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</si>
  <si>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</si>
  <si>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</si>
  <si>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</si>
  <si>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</si>
  <si>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</si>
  <si>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</si>
  <si>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</si>
  <si>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</si>
  <si>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</si>
  <si>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</si>
  <si>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</si>
  <si>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</si>
  <si>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</si>
  <si>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</si>
  <si>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</si>
  <si>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</si>
  <si>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</si>
  <si>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</si>
  <si>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</si>
  <si>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</si>
  <si>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</si>
  <si>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</si>
  <si>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</si>
  <si>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</si>
  <si>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</si>
  <si>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</si>
  <si>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</si>
  <si>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</si>
  <si>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</si>
  <si>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</si>
  <si>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</si>
  <si>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</si>
  <si>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</si>
  <si>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</si>
  <si>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</si>
  <si>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</si>
  <si>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</si>
  <si>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</si>
  <si>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</si>
  <si>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</si>
  <si>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</si>
  <si>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</si>
  <si>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</si>
  <si>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</si>
  <si>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</si>
  <si>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</si>
  <si>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</si>
  <si>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</si>
  <si>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</si>
  <si>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</si>
  <si>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</si>
  <si>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</si>
  <si>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</si>
  <si>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</si>
  <si>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</si>
  <si>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</si>
  <si>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</si>
  <si>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</si>
  <si>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</si>
  <si>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</si>
  <si>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</si>
  <si>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</si>
  <si>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</si>
  <si>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</si>
  <si>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</si>
  <si>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</si>
  <si>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</si>
  <si>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</si>
  <si>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</si>
  <si>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</si>
  <si>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</si>
  <si>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</si>
  <si>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</si>
  <si>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</si>
  <si>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</si>
  <si>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</si>
  <si>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</si>
  <si>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</si>
  <si>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</si>
  <si>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</si>
  <si>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</si>
  <si>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</si>
  <si>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</si>
  <si>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</si>
  <si>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</si>
  <si>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</si>
  <si>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</si>
  <si>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</si>
  <si>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</si>
  <si>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</si>
  <si>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</si>
  <si>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</si>
  <si>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</si>
  <si>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</si>
  <si>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</si>
  <si>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</si>
  <si>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</si>
  <si>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</si>
  <si>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</si>
  <si>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</si>
  <si>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</si>
  <si>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</si>
  <si>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</si>
  <si>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</si>
  <si>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</si>
  <si>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</si>
  <si>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</si>
  <si>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</si>
  <si>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</si>
  <si>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</si>
  <si>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</si>
  <si>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</si>
  <si>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</si>
  <si>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</si>
  <si>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</si>
  <si>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</si>
  <si>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</si>
  <si>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</si>
  <si>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</si>
  <si>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</si>
  <si>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</si>
  <si>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</si>
  <si>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</si>
  <si>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</si>
  <si>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</si>
  <si>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</si>
  <si>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</si>
  <si>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</si>
  <si>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</si>
  <si>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</si>
  <si>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</si>
  <si>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</si>
  <si>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</si>
  <si>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</si>
  <si>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</si>
  <si>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</si>
  <si>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</si>
  <si>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</si>
  <si>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</si>
  <si>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</si>
  <si>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</si>
  <si>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</si>
  <si>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</si>
  <si>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</si>
  <si>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</si>
  <si>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</si>
  <si>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</si>
  <si>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</si>
  <si>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</si>
  <si>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</si>
  <si>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</si>
  <si>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</si>
  <si>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</si>
  <si>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</si>
  <si>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</si>
  <si>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</si>
  <si>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</si>
  <si>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</si>
  <si>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</si>
  <si>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</si>
  <si>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</si>
  <si>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</si>
  <si>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</si>
  <si>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</si>
  <si>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</si>
  <si>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</si>
  <si>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</si>
  <si>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</si>
  <si>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</si>
  <si>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</si>
  <si>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</si>
  <si>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</si>
  <si>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</si>
  <si>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</si>
  <si>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</si>
  <si>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</si>
  <si>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</si>
  <si>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</si>
  <si>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</si>
  <si>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</si>
  <si>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</si>
  <si>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</si>
  <si>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</si>
  <si>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</si>
  <si>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</si>
  <si>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</si>
  <si>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</si>
  <si>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</si>
  <si>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</si>
  <si>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</si>
  <si>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</si>
  <si>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</si>
  <si>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</si>
  <si>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</si>
  <si>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</si>
  <si>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</si>
  <si>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</si>
  <si>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</si>
  <si>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</si>
  <si>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</si>
  <si>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</si>
  <si>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</si>
  <si>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</si>
  <si>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</si>
  <si>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</si>
  <si>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</si>
  <si>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</si>
  <si>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</si>
  <si>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</si>
  <si>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</si>
  <si>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</si>
  <si>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</si>
  <si>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</si>
  <si>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</si>
  <si>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</si>
  <si>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</si>
  <si>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</si>
  <si>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</si>
  <si>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</si>
  <si>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</si>
  <si>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</si>
  <si>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</si>
  <si>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</si>
  <si>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</si>
  <si>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</si>
  <si>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</si>
  <si>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</si>
  <si>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</si>
  <si>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</si>
  <si>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</si>
  <si>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</si>
  <si>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</si>
  <si>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</si>
  <si>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</si>
  <si>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</si>
  <si>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</si>
  <si>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</si>
  <si>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</si>
  <si>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</si>
  <si>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</si>
  <si>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</si>
  <si>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</si>
  <si>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</si>
  <si>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</si>
  <si>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</si>
  <si>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</si>
  <si>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</si>
  <si>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</si>
  <si>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</si>
  <si>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</si>
  <si>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</si>
  <si>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</si>
  <si>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</si>
  <si>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</si>
  <si>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</si>
  <si>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</si>
  <si>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</si>
  <si>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</si>
  <si>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</si>
  <si>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</si>
  <si>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</si>
  <si>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</si>
  <si>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</si>
  <si>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</si>
  <si>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</si>
  <si>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</si>
  <si>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</si>
  <si>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</si>
  <si>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</si>
  <si>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</si>
  <si>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</si>
  <si>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</si>
  <si>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</si>
  <si>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</si>
  <si>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</si>
  <si>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</si>
  <si>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</si>
  <si>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</si>
  <si>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</si>
  <si>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</si>
  <si>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</si>
  <si>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</si>
  <si>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</si>
  <si>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</si>
  <si>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</si>
  <si>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</si>
  <si>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</si>
  <si>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</si>
  <si>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</si>
  <si>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</si>
  <si>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</si>
  <si>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</si>
  <si>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</si>
  <si>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</si>
  <si>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</si>
  <si>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</si>
  <si>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</si>
  <si>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</si>
  <si>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</si>
  <si>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</si>
  <si>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</si>
  <si>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</si>
  <si>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</si>
  <si>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</si>
  <si>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</si>
  <si>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</si>
  <si>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</si>
  <si>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</si>
  <si>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</si>
  <si>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</si>
  <si>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</si>
  <si>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</si>
  <si>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</si>
  <si>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</si>
  <si>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</si>
  <si>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</si>
  <si>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</si>
  <si>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</si>
  <si>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</si>
  <si>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</si>
  <si>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</si>
  <si>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</si>
  <si>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</si>
  <si>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</si>
  <si>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</si>
  <si>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</si>
  <si>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</si>
  <si>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</si>
  <si>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</si>
  <si>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</si>
  <si>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</si>
  <si>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</si>
  <si>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</si>
  <si>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</si>
  <si>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</si>
  <si>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</si>
  <si>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</si>
  <si>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</si>
  <si>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</si>
  <si>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</si>
  <si>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</si>
  <si>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</si>
  <si>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</si>
  <si>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</si>
  <si>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</si>
  <si>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</si>
  <si>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</si>
  <si>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</si>
  <si>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</si>
  <si>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</si>
  <si>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</si>
  <si>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</si>
  <si>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</si>
  <si>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</si>
  <si>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</si>
  <si>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</si>
  <si>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</si>
  <si>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</si>
  <si>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</si>
  <si>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</si>
  <si>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</si>
  <si>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</si>
  <si>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</si>
  <si>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</si>
  <si>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</si>
  <si>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</si>
  <si>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</si>
  <si>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</si>
  <si>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</si>
  <si>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</si>
  <si>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</si>
  <si>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</si>
  <si>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</si>
  <si>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</si>
  <si>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</si>
  <si>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</si>
  <si>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</si>
  <si>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</si>
  <si>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</si>
  <si>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</si>
  <si>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</si>
  <si>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</si>
  <si>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</si>
  <si>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</si>
  <si>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</si>
  <si>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</si>
  <si>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</si>
  <si>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</si>
  <si>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</si>
  <si>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</si>
  <si>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</si>
  <si>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</si>
  <si>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</si>
  <si>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</si>
  <si>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</si>
  <si>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</si>
  <si>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</si>
  <si>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</si>
  <si>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</si>
  <si>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</si>
  <si>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</si>
  <si>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</si>
  <si>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</si>
  <si>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</si>
  <si>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</si>
  <si>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</si>
  <si>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</si>
  <si>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</si>
  <si>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</si>
  <si>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</si>
  <si>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</si>
  <si>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</si>
  <si>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</si>
  <si>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</si>
  <si>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</si>
  <si>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</si>
  <si>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</si>
  <si>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</si>
  <si>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</si>
  <si>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</si>
  <si>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</si>
  <si>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</si>
  <si>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</si>
  <si>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</si>
  <si>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</si>
  <si>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</si>
  <si>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</si>
  <si>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</si>
  <si>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</si>
  <si>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</si>
  <si>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</si>
  <si>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</si>
  <si>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</si>
  <si>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</si>
  <si>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</si>
  <si>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</si>
  <si>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</si>
  <si>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</si>
  <si>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</si>
  <si>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</si>
  <si>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</si>
  <si>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</si>
  <si>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</si>
  <si>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</si>
  <si>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</si>
  <si>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</si>
  <si>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</si>
  <si>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</si>
  <si>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</si>
  <si>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</si>
  <si>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</si>
  <si>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</si>
  <si>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</si>
  <si>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</si>
  <si>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</si>
  <si>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</si>
  <si>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</si>
  <si>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</si>
  <si>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</si>
  <si>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</si>
  <si>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</si>
  <si>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</si>
  <si>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</si>
  <si>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</si>
  <si>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</si>
  <si>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</si>
  <si>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</si>
  <si>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</si>
  <si>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</si>
  <si>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</si>
  <si>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</si>
  <si>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</si>
  <si>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</si>
  <si>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</si>
  <si>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</si>
  <si>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</si>
  <si>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</si>
  <si>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</si>
  <si>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</si>
  <si>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</si>
  <si>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</si>
  <si>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</si>
  <si>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</si>
  <si>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</si>
  <si>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</si>
  <si>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</si>
  <si>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</si>
  <si>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</si>
  <si>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</si>
  <si>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</si>
  <si>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</si>
  <si>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</si>
  <si>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</si>
  <si>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</si>
  <si>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</si>
  <si>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</si>
  <si>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</si>
  <si>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</si>
  <si>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</si>
  <si>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</si>
  <si>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</si>
  <si>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</si>
  <si>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</si>
  <si>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</si>
  <si>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</si>
  <si>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</si>
  <si>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</si>
  <si>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</si>
  <si>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</si>
  <si>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</si>
  <si>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</si>
  <si>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</si>
  <si>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</si>
  <si>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</si>
  <si>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</si>
  <si>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</si>
  <si>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</si>
  <si>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</si>
  <si>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</si>
  <si>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</si>
  <si>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</si>
  <si>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</si>
  <si>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</si>
  <si>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</si>
  <si>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</si>
  <si>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</si>
  <si>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</si>
  <si>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</si>
  <si>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</si>
  <si>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</si>
  <si>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</si>
  <si>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</si>
  <si>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</si>
  <si>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</si>
  <si>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</si>
  <si>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</si>
  <si>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</si>
  <si>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</si>
  <si>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</si>
  <si>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</si>
  <si>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</si>
  <si>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</si>
  <si>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</si>
  <si>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</si>
  <si>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</si>
  <si>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</si>
  <si>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</si>
  <si>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</si>
  <si>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</si>
  <si>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</si>
  <si>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</si>
  <si>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</si>
  <si>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</si>
  <si>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</si>
  <si>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</si>
  <si>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</si>
  <si>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</si>
  <si>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</si>
  <si>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</si>
  <si>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</si>
  <si>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</si>
  <si>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</si>
  <si>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</si>
  <si>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</si>
  <si>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</si>
  <si>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</si>
  <si>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</si>
  <si>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</si>
  <si>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</si>
  <si>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</si>
  <si>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</si>
  <si>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</si>
  <si>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</si>
  <si>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</si>
  <si>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</si>
  <si>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</si>
  <si>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</si>
  <si>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</si>
  <si>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</si>
  <si>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</si>
  <si>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</si>
  <si>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</si>
  <si>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</si>
  <si>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</si>
  <si>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</si>
  <si>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</si>
  <si>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</si>
  <si>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</si>
  <si>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</si>
  <si>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</si>
  <si>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</si>
  <si>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</si>
  <si>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</si>
  <si>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</si>
  <si>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</si>
  <si>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</si>
  <si>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</si>
  <si>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</si>
  <si>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</si>
  <si>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</si>
  <si>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</si>
  <si>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</si>
  <si>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</si>
  <si>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</si>
  <si>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</si>
  <si>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</si>
  <si>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</si>
  <si>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</si>
  <si>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</si>
  <si>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</si>
  <si>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</si>
  <si>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</si>
  <si>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</si>
  <si>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</si>
  <si>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</si>
  <si>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</si>
  <si>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</si>
  <si>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</si>
  <si>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</si>
  <si>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</si>
  <si>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</si>
  <si>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</si>
  <si>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</si>
  <si>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</si>
  <si>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</si>
  <si>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</si>
  <si>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</si>
  <si>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</si>
  <si>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</si>
  <si>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</si>
  <si>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</si>
  <si>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</si>
  <si>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</si>
  <si>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</si>
  <si>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</si>
  <si>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</si>
  <si>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</si>
  <si>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</si>
  <si>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</si>
  <si>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</si>
  <si>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</si>
  <si>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</si>
  <si>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</si>
  <si>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</si>
  <si>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</si>
  <si>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</si>
  <si>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</si>
  <si>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</si>
  <si>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</si>
  <si>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</si>
  <si>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</si>
  <si>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</si>
  <si>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</si>
  <si>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</si>
  <si>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</si>
  <si>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</si>
  <si>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</si>
  <si>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</si>
  <si>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</si>
  <si>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</si>
  <si>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</si>
  <si>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</si>
  <si>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</si>
  <si>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</si>
  <si>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</si>
  <si>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</si>
  <si>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</si>
  <si>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</si>
  <si>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</si>
  <si>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</si>
  <si>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</si>
  <si>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</si>
  <si>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</si>
  <si>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</si>
  <si>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</si>
  <si>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</si>
  <si>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</si>
  <si>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</si>
  <si>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</si>
  <si>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</si>
  <si>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</si>
  <si>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</si>
  <si>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</si>
  <si>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</si>
  <si>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</si>
  <si>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</si>
  <si>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</si>
  <si>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</si>
  <si>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</si>
  <si>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</si>
  <si>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</si>
  <si>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</si>
  <si>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</si>
  <si>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</si>
  <si>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</si>
  <si>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</si>
  <si>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</si>
  <si>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</si>
  <si>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</si>
  <si>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</si>
  <si>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</si>
  <si>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</si>
  <si>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</si>
  <si>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</si>
  <si>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</si>
  <si>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</si>
  <si>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</si>
  <si>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</si>
  <si>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</si>
  <si>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</si>
  <si>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</si>
  <si>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</si>
  <si>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</si>
  <si>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</si>
  <si>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</si>
  <si>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</si>
  <si>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</si>
  <si>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</si>
  <si>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</si>
  <si>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</si>
  <si>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</si>
  <si>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</si>
  <si>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</si>
  <si>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</si>
  <si>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</si>
  <si>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</si>
  <si>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</si>
  <si>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</si>
  <si>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</si>
  <si>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</si>
  <si>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</si>
  <si>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</si>
  <si>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</si>
  <si>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</si>
  <si>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</si>
  <si>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</si>
  <si>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</si>
  <si>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</si>
  <si>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</si>
  <si>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</si>
  <si>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</si>
  <si>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</si>
  <si>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</si>
  <si>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</si>
  <si>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</si>
  <si>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</si>
  <si>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</si>
  <si>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</si>
  <si>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</si>
  <si>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</si>
  <si>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</si>
  <si>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</si>
  <si>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</si>
  <si>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</si>
  <si>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</si>
  <si>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</si>
  <si>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</si>
  <si>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</si>
  <si>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</si>
  <si>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</si>
  <si>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</si>
  <si>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</si>
  <si>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</si>
  <si>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</si>
  <si>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</si>
  <si>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</si>
  <si>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</si>
  <si>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</si>
  <si>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</si>
  <si>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</si>
  <si>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</si>
  <si>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</si>
  <si>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</si>
  <si>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</si>
  <si>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</si>
  <si>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</si>
  <si>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</si>
  <si>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</si>
  <si>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</si>
  <si>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</si>
  <si>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</si>
  <si>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</si>
  <si>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</si>
  <si>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</si>
  <si>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</si>
  <si>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</si>
  <si>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</si>
  <si>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</si>
  <si>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</si>
  <si>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</si>
  <si>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</si>
  <si>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</si>
  <si>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</si>
  <si>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</si>
  <si>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</si>
  <si>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</si>
  <si>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</si>
  <si>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</si>
  <si>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</si>
  <si>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</si>
  <si>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</si>
  <si>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</si>
  <si>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</si>
  <si>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</si>
  <si>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</si>
  <si>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</si>
  <si>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</si>
  <si>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</si>
  <si>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</si>
  <si>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</si>
  <si>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</si>
  <si>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</si>
  <si>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</si>
  <si>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</si>
  <si>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</si>
  <si>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</si>
  <si>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</si>
  <si>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</si>
  <si>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</si>
  <si>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</si>
  <si>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</si>
  <si>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</si>
  <si>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</si>
  <si>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</si>
  <si>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</si>
  <si>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</si>
  <si>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</si>
  <si>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</si>
  <si>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</si>
  <si>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</si>
  <si>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</si>
  <si>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</si>
  <si>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</si>
  <si>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</si>
  <si>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</si>
  <si>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</si>
  <si>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</si>
  <si>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</si>
  <si>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</si>
  <si>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</si>
  <si>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</si>
  <si>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</si>
  <si>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</si>
  <si>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</si>
  <si>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</si>
  <si>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</si>
  <si>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</si>
  <si>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</si>
  <si>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</si>
  <si>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</si>
  <si>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</si>
  <si>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</si>
  <si>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</si>
  <si>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</si>
  <si>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</si>
  <si>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</si>
  <si>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</si>
  <si>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</si>
  <si>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</si>
  <si>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</si>
  <si>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</si>
  <si>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</si>
  <si>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</si>
  <si>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</si>
  <si>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</si>
  <si>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</si>
  <si>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</si>
  <si>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</si>
  <si>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</si>
  <si>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</si>
  <si>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</si>
  <si>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</si>
  <si>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</si>
  <si>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</si>
  <si>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</si>
  <si>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</si>
  <si>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</si>
  <si>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</si>
  <si>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</si>
  <si>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</si>
  <si>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</si>
  <si>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</si>
  <si>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</si>
  <si>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</si>
  <si>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</si>
  <si>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</si>
  <si>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</si>
  <si>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</si>
  <si>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</si>
  <si>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</si>
  <si>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</si>
  <si>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</si>
  <si>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</si>
  <si>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</si>
  <si>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</si>
  <si>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</si>
  <si>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</si>
  <si>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</si>
  <si>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</si>
  <si>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</si>
  <si>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</si>
  <si>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</si>
  <si>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</si>
  <si>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</si>
  <si>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</si>
  <si>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</si>
  <si>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</si>
  <si>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</si>
  <si>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</si>
  <si>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</si>
  <si>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</si>
  <si>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</si>
  <si>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</si>
  <si>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</si>
  <si>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</si>
  <si>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</si>
  <si>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</si>
  <si>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</si>
  <si>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</si>
  <si>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</si>
  <si>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</si>
  <si>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</si>
  <si>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</si>
  <si>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</si>
  <si>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</si>
  <si>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</si>
  <si>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</si>
  <si>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</si>
  <si>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</si>
  <si>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</si>
  <si>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</si>
  <si>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</si>
  <si>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</si>
  <si>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</si>
  <si>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</si>
  <si>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</si>
  <si>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</si>
  <si>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</si>
  <si>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</si>
  <si>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</si>
  <si>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</si>
  <si>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</si>
  <si>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</si>
  <si>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</si>
  <si>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</si>
  <si>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</si>
  <si>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</si>
  <si>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</si>
  <si>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</si>
  <si>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</si>
  <si>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</si>
  <si>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</si>
  <si>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</si>
  <si>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</si>
  <si>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</si>
  <si>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</si>
  <si>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</si>
  <si>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</si>
  <si>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</si>
  <si>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</si>
  <si>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</si>
  <si>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</si>
  <si>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</si>
  <si>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</si>
  <si>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</si>
  <si>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</si>
  <si>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</si>
  <si>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</si>
  <si>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</si>
  <si>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</si>
  <si>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</si>
  <si>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</si>
  <si>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</si>
  <si>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</si>
  <si>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</si>
  <si>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</si>
  <si>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</si>
  <si>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</si>
  <si>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</si>
  <si>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</si>
  <si>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</si>
  <si>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</si>
  <si>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</si>
  <si>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</si>
  <si>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</si>
  <si>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</si>
  <si>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</si>
  <si>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</si>
  <si>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</si>
  <si>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</si>
  <si>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</si>
  <si>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</si>
  <si>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</si>
  <si>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</si>
  <si>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</si>
  <si>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</si>
  <si>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</si>
  <si>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</si>
  <si>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</si>
  <si>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</si>
  <si>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</si>
  <si>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</si>
  <si>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</si>
  <si>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</si>
  <si>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</si>
  <si>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</si>
  <si>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</si>
  <si>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</si>
  <si>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</si>
  <si>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</si>
  <si>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</si>
  <si>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</si>
  <si>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</si>
  <si>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</si>
  <si>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</si>
  <si>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</si>
  <si>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</si>
  <si>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</si>
  <si>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</si>
  <si>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</si>
  <si>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</si>
  <si>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</si>
  <si>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</si>
  <si>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</si>
  <si>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</si>
  <si>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</si>
  <si>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</si>
  <si>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</si>
  <si>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</si>
  <si>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</si>
  <si>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</si>
  <si>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</si>
  <si>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</si>
  <si>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</si>
  <si>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</si>
  <si>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</si>
  <si>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</si>
  <si>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</si>
  <si>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</si>
  <si>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</si>
  <si>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</si>
  <si>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</si>
  <si>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</si>
  <si>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</si>
  <si>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</si>
  <si>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</si>
  <si>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</si>
  <si>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</si>
  <si>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</si>
  <si>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</si>
  <si>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</si>
  <si>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</si>
  <si>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</si>
  <si>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</si>
  <si>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</si>
  <si>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</si>
  <si>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</si>
  <si>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</si>
  <si>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</si>
  <si>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</si>
  <si>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</si>
  <si>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</si>
  <si>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</si>
  <si>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</si>
  <si>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</si>
  <si>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</si>
  <si>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</si>
  <si>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</si>
  <si>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</si>
  <si>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</si>
  <si>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</si>
  <si>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</si>
  <si>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</si>
  <si>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</si>
  <si>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</si>
  <si>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</si>
  <si>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</si>
  <si>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</si>
  <si>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</si>
  <si>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</si>
  <si>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</si>
  <si>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</si>
  <si>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</si>
  <si>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</si>
  <si>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</si>
  <si>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</si>
  <si>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</si>
  <si>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</si>
  <si>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</si>
  <si>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</si>
  <si>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</si>
  <si>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</si>
  <si>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</si>
  <si>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</si>
  <si>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</si>
  <si>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</si>
  <si>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</si>
  <si>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</si>
  <si>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</si>
  <si>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</si>
  <si>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</si>
  <si>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</si>
  <si>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</si>
  <si>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</si>
  <si>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</si>
  <si>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</si>
  <si>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</si>
  <si>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</si>
  <si>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</si>
  <si>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</si>
  <si>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</si>
  <si>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</si>
  <si>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</si>
  <si>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</si>
  <si>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</si>
  <si>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</si>
  <si>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</si>
  <si>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</si>
  <si>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</si>
  <si>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</si>
  <si>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</si>
  <si>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</si>
  <si>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</si>
  <si>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</si>
  <si>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</si>
  <si>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</si>
  <si>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</si>
  <si>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</si>
  <si>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</si>
  <si>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</si>
  <si>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</si>
  <si>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</si>
  <si>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</si>
  <si>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</si>
  <si>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</si>
  <si>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</si>
  <si>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</si>
  <si>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</si>
  <si>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</si>
  <si>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</si>
  <si>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</si>
  <si>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</si>
  <si>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</si>
  <si>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</si>
  <si>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</si>
  <si>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</si>
  <si>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</si>
  <si>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</si>
  <si>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</si>
  <si>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</si>
  <si>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</si>
  <si>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</si>
  <si>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</si>
  <si>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</si>
  <si>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</si>
  <si>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</si>
  <si>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</si>
  <si>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</si>
  <si>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</si>
  <si>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</si>
  <si>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</si>
  <si>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</si>
  <si>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</si>
  <si>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</si>
  <si>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</si>
  <si>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</si>
  <si>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</si>
  <si>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</si>
  <si>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</si>
  <si>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</si>
  <si>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</si>
  <si>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</si>
  <si>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</si>
  <si>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</si>
  <si>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</si>
  <si>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</si>
  <si>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</si>
  <si>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</si>
  <si>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</si>
  <si>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</si>
  <si>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</si>
  <si>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</si>
  <si>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</si>
  <si>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</si>
  <si>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</si>
  <si>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</si>
  <si>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</si>
  <si>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</si>
  <si>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</si>
  <si>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</si>
  <si>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</si>
  <si>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</si>
  <si>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</si>
  <si>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</si>
  <si>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</si>
  <si>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</si>
  <si>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</si>
  <si>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</si>
  <si>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</si>
  <si>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</si>
  <si>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</si>
  <si>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</si>
  <si>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</si>
  <si>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</si>
  <si>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</si>
  <si>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</si>
  <si>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</si>
  <si>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</si>
  <si>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</si>
  <si>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</si>
  <si>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</si>
  <si>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</si>
  <si>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</si>
  <si>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</si>
  <si>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</si>
  <si>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</si>
  <si>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</si>
  <si>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</si>
  <si>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</si>
  <si>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</si>
  <si>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</si>
  <si>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</si>
  <si>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</si>
  <si>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</si>
  <si>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</si>
  <si>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</si>
  <si>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</si>
  <si>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</si>
  <si>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</si>
  <si>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</si>
  <si>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</si>
  <si>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</si>
  <si>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</si>
  <si>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</si>
  <si>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</si>
  <si>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</si>
  <si>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</si>
  <si>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</si>
  <si>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</si>
  <si>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</si>
  <si>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</si>
  <si>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</si>
  <si>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</si>
  <si>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</si>
  <si>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</si>
  <si>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</si>
  <si>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</si>
  <si>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</si>
  <si>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</si>
  <si>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</si>
  <si>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</si>
  <si>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</si>
  <si>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</si>
  <si>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</si>
  <si>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</si>
  <si>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</si>
  <si>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</si>
  <si>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</si>
  <si>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</si>
  <si>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</si>
  <si>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</si>
  <si>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</si>
  <si>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</si>
  <si>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</si>
  <si>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</si>
  <si>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</si>
  <si>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</si>
  <si>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</si>
  <si>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</si>
  <si>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</si>
  <si>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</si>
  <si>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</si>
  <si>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</si>
  <si>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</si>
  <si>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</si>
  <si>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</si>
  <si>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</si>
  <si>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</si>
  <si>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</si>
  <si>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</si>
  <si>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</si>
  <si>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</si>
  <si>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</si>
  <si>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</si>
  <si>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</si>
  <si>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</si>
  <si>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</si>
  <si>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</si>
  <si>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</si>
  <si>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</si>
  <si>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</si>
  <si>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</si>
  <si>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</si>
  <si>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</si>
  <si>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</si>
  <si>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</si>
  <si>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</si>
  <si>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</si>
  <si>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</si>
  <si>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</si>
  <si>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</si>
  <si>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</si>
  <si>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</si>
  <si>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</si>
  <si>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</si>
  <si>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</si>
  <si>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</si>
  <si>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</si>
  <si>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</si>
  <si>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</si>
  <si>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</si>
  <si>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</si>
  <si>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</si>
  <si>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</si>
  <si>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</si>
  <si>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</si>
  <si>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</si>
  <si>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</si>
  <si>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</si>
  <si>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</si>
  <si>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</si>
  <si>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</si>
  <si>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</si>
  <si>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</si>
  <si>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</si>
  <si>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</si>
  <si>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</si>
  <si>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</si>
  <si>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</si>
  <si>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</si>
  <si>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</si>
  <si>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</si>
  <si>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</si>
  <si>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</si>
  <si>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</si>
  <si>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</si>
  <si>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</si>
  <si>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</si>
  <si>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</si>
  <si>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</si>
  <si>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</si>
  <si>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</si>
  <si>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</si>
  <si>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</si>
  <si>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</si>
  <si>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</si>
  <si>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</si>
  <si>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</si>
  <si>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</si>
  <si>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</si>
  <si>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</si>
  <si>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</si>
  <si>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</si>
  <si>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</si>
  <si>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</si>
  <si>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</si>
  <si>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</si>
  <si>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</si>
  <si>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</si>
  <si>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</si>
  <si>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</si>
  <si>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</si>
  <si>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</si>
  <si>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</si>
  <si>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</si>
  <si>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</si>
  <si>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</si>
  <si>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</si>
  <si>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</si>
  <si>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</si>
  <si>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</si>
  <si>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</si>
  <si>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</si>
  <si>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</si>
  <si>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</si>
  <si>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</si>
  <si>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</si>
  <si>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</si>
  <si>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</si>
  <si>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</si>
  <si>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</si>
  <si>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</si>
  <si>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</si>
  <si>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</si>
  <si>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</si>
  <si>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</si>
  <si>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</si>
  <si>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</si>
  <si>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</si>
  <si>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</si>
  <si>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</si>
  <si>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</si>
  <si>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</si>
  <si>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</si>
  <si>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</si>
  <si>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</si>
  <si>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</si>
  <si>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</si>
  <si>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</si>
  <si>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</si>
  <si>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</si>
  <si>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</si>
  <si>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</si>
  <si>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</si>
  <si>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</si>
  <si>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</si>
  <si>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</si>
  <si>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</si>
  <si>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</si>
  <si>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</si>
  <si>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</si>
  <si>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</si>
  <si>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</si>
  <si>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</si>
  <si>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</si>
  <si>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</si>
  <si>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</si>
  <si>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</si>
  <si>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</si>
  <si>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</si>
  <si>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</si>
  <si>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</si>
  <si>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</si>
  <si>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</si>
  <si>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</si>
  <si>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</si>
  <si>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</si>
  <si>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</si>
  <si>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</si>
  <si>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</si>
  <si>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</si>
  <si>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</si>
  <si>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</si>
  <si>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</si>
  <si>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</si>
  <si>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</si>
  <si>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</si>
  <si>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</si>
  <si>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</si>
  <si>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</si>
  <si>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</si>
  <si>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</si>
  <si>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</si>
  <si>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</si>
  <si>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</si>
  <si>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</si>
  <si>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</si>
  <si>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</si>
  <si>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</si>
  <si>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</si>
  <si>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</si>
  <si>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</si>
  <si>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</si>
  <si>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</si>
  <si>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</si>
  <si>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</si>
  <si>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</si>
  <si>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</si>
  <si>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</si>
  <si>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</si>
  <si>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</si>
  <si>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</si>
  <si>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</si>
  <si>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</si>
  <si>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</si>
  <si>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</si>
  <si>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</si>
  <si>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</si>
  <si>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</si>
  <si>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</si>
  <si>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</si>
  <si>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</si>
  <si>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</si>
  <si>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</si>
  <si>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</si>
  <si>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</si>
  <si>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</si>
  <si>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</si>
  <si>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</si>
  <si>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</si>
  <si>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</si>
  <si>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</si>
  <si>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</si>
  <si>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</si>
  <si>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</si>
  <si>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</si>
  <si>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</si>
  <si>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</si>
  <si>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</si>
  <si>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</si>
  <si>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</si>
  <si>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</si>
  <si>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</si>
  <si>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</si>
  <si>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</si>
  <si>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</si>
  <si>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</si>
  <si>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</si>
  <si>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</si>
  <si>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</si>
  <si>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</si>
  <si>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</si>
  <si>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</si>
  <si>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</si>
  <si>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</si>
  <si>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</si>
  <si>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</si>
  <si>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</si>
  <si>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</si>
  <si>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</si>
  <si>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</si>
  <si>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</si>
  <si>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</si>
  <si>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</si>
  <si>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</si>
  <si>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</si>
  <si>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</si>
  <si>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</si>
  <si>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</si>
  <si>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</si>
  <si>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</si>
  <si>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</si>
  <si>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</si>
  <si>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</si>
  <si>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</si>
  <si>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</si>
  <si>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</si>
  <si>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</si>
  <si>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</si>
  <si>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</si>
  <si>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</si>
  <si>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</si>
  <si>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</si>
  <si>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</si>
  <si>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</si>
  <si>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</si>
  <si>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</si>
  <si>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</si>
  <si>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</si>
  <si>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</si>
  <si>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</si>
  <si>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</si>
  <si>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</si>
  <si>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</si>
  <si>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</si>
  <si>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</si>
  <si>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</si>
  <si>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</si>
  <si>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</si>
  <si>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</si>
  <si>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</si>
  <si>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</si>
  <si>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</si>
  <si>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</si>
  <si>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</si>
  <si>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</si>
  <si>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</si>
  <si>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</si>
  <si>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</si>
  <si>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</si>
  <si>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</si>
  <si>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</si>
  <si>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</si>
  <si>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</si>
  <si>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</si>
  <si>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</si>
  <si>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</si>
  <si>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</si>
  <si>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</si>
  <si>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</si>
  <si>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</si>
  <si>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</si>
  <si>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</si>
  <si>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</si>
  <si>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</si>
  <si>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</si>
  <si>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</si>
  <si>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</si>
  <si>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</si>
  <si>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</si>
  <si>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</si>
  <si>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</si>
  <si>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</si>
  <si>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</si>
  <si>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</si>
  <si>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</si>
  <si>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</si>
  <si>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</si>
  <si>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</si>
  <si>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</si>
  <si>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</si>
  <si>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</si>
  <si>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</si>
  <si>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</si>
  <si>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</si>
  <si>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</si>
  <si>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</si>
  <si>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</si>
  <si>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</si>
  <si>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</si>
  <si>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</si>
  <si>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</si>
  <si>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</si>
  <si>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</si>
  <si>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</si>
  <si>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</si>
  <si>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</si>
  <si>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</si>
  <si>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</si>
  <si>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</si>
  <si>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</si>
  <si>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</si>
  <si>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</si>
  <si>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</si>
  <si>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</si>
  <si>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</si>
  <si>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</si>
  <si>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</si>
  <si>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</si>
  <si>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</si>
  <si>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</si>
  <si>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</si>
  <si>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</si>
  <si>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</si>
  <si>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</si>
  <si>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</si>
  <si>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</si>
  <si>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</si>
  <si>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</si>
  <si>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</si>
  <si>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</si>
  <si>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</si>
  <si>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</si>
  <si>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</si>
  <si>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</si>
  <si>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</si>
  <si>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</si>
  <si>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</si>
  <si>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</si>
  <si>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</si>
  <si>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</si>
  <si>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</si>
  <si>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</si>
  <si>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</si>
  <si>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</si>
  <si>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</si>
  <si>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</si>
  <si>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</si>
  <si>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</si>
  <si>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</si>
  <si>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</si>
  <si>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</si>
  <si>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</si>
  <si>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</si>
  <si>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</si>
  <si>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</si>
  <si>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</si>
  <si>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</si>
  <si>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</si>
  <si>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</si>
  <si>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</si>
  <si>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</si>
  <si>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</si>
  <si>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</si>
  <si>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</si>
  <si>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</si>
  <si>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</si>
  <si>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</si>
  <si>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</si>
  <si>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</si>
  <si>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</si>
  <si>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</si>
  <si>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</si>
  <si>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</si>
  <si>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</si>
  <si>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</si>
  <si>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</si>
  <si>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</si>
  <si>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</si>
  <si>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</si>
  <si>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</si>
  <si>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</si>
  <si>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</si>
  <si>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</si>
  <si>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</si>
  <si>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</si>
  <si>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</si>
  <si>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</si>
  <si>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</si>
  <si>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</si>
  <si>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</si>
  <si>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</si>
  <si>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</si>
  <si>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</si>
  <si>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</si>
  <si>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</si>
  <si>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</si>
  <si>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</si>
  <si>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</si>
  <si>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</si>
  <si>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</si>
  <si>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</si>
  <si>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</si>
  <si>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</si>
  <si>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</si>
  <si>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</si>
  <si>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</si>
  <si>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</si>
  <si>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</si>
  <si>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</si>
  <si>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</si>
  <si>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</si>
  <si>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</si>
  <si>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</si>
  <si>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</si>
  <si>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</si>
  <si>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</si>
  <si>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</si>
  <si>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</si>
  <si>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</si>
  <si>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</si>
  <si>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</si>
  <si>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</si>
  <si>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</si>
  <si>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</si>
  <si>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</si>
  <si>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</si>
  <si>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</si>
  <si>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</si>
  <si>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</si>
  <si>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</si>
  <si>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</si>
  <si>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</si>
  <si>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</si>
  <si>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</si>
  <si>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</si>
  <si>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</si>
  <si>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</si>
  <si>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</si>
  <si>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</si>
  <si>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</si>
  <si>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</si>
  <si>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</si>
  <si>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</si>
  <si>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</si>
  <si>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</si>
  <si>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</si>
  <si>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</si>
  <si>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</si>
  <si>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</si>
  <si>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</si>
  <si>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</si>
  <si>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</si>
  <si>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</si>
  <si>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</si>
  <si>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</si>
  <si>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</si>
  <si>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</si>
  <si>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</si>
  <si>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</si>
  <si>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</si>
  <si>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</si>
  <si>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</si>
  <si>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</si>
  <si>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</si>
  <si>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</si>
  <si>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</si>
  <si>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</si>
  <si>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</si>
  <si>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</si>
  <si>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</si>
  <si>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</si>
  <si>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</si>
  <si>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</si>
  <si>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</si>
  <si>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</si>
  <si>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</si>
  <si>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</si>
  <si>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</si>
  <si>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</si>
  <si>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</si>
  <si>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</si>
  <si>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</si>
  <si>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</si>
  <si>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</si>
  <si>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</si>
  <si>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</si>
  <si>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</si>
  <si>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</si>
  <si>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</si>
  <si>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</si>
  <si>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</si>
  <si>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</si>
  <si>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</si>
  <si>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</si>
  <si>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</si>
  <si>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</si>
  <si>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</si>
  <si>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</si>
  <si>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</si>
  <si>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</si>
  <si>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</si>
  <si>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</si>
  <si>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</si>
  <si>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</si>
  <si>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</si>
  <si>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</si>
  <si>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</si>
  <si>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</si>
  <si>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</si>
  <si>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</si>
  <si>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</si>
  <si>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</si>
  <si>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</si>
  <si>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</si>
  <si>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</si>
  <si>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</si>
  <si>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</si>
  <si>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</si>
  <si>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</si>
  <si>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</si>
  <si>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</si>
  <si>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</si>
  <si>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</si>
  <si>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</si>
  <si>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</si>
  <si>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</si>
  <si>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</si>
  <si>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</si>
  <si>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</si>
  <si>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</si>
  <si>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</si>
  <si>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</si>
  <si>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</si>
  <si>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</si>
  <si>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</si>
  <si>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</si>
  <si>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</si>
  <si>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</si>
  <si>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</si>
  <si>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</si>
  <si>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</si>
  <si>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</si>
  <si>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</si>
  <si>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</si>
  <si>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</si>
  <si>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</si>
  <si>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</si>
  <si>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</si>
  <si>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</si>
  <si>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</si>
  <si>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</si>
  <si>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</si>
  <si>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</si>
  <si>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</si>
  <si>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</si>
  <si>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</si>
  <si>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</si>
  <si>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</si>
  <si>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</si>
  <si>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</si>
  <si>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</si>
  <si>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</si>
  <si>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</si>
  <si>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</si>
  <si>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</si>
  <si>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</si>
  <si>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</si>
  <si>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</si>
  <si>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</si>
  <si>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</si>
  <si>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</si>
  <si>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</si>
  <si>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</si>
  <si>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</si>
  <si>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</si>
  <si>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</si>
  <si>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</si>
  <si>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</si>
  <si>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</si>
  <si>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</si>
  <si>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</si>
  <si>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</si>
  <si>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</si>
  <si>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</si>
  <si>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</si>
  <si>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</si>
  <si>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</si>
  <si>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</si>
  <si>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</si>
  <si>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</si>
  <si>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</si>
  <si>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</si>
  <si>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</si>
  <si>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</si>
  <si>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</si>
  <si>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</si>
  <si>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</si>
  <si>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</si>
  <si>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</si>
  <si>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</si>
  <si>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</si>
  <si>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</si>
  <si>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</si>
  <si>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</si>
  <si>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</si>
  <si>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</si>
  <si>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</si>
  <si>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</si>
  <si>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</si>
  <si>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</si>
  <si>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</si>
  <si>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</si>
  <si>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</si>
  <si>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</si>
  <si>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</si>
  <si>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</si>
  <si>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</si>
  <si>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</si>
  <si>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</si>
  <si>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</si>
  <si>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</si>
  <si>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</si>
  <si>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</si>
  <si>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</si>
  <si>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</si>
  <si>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</si>
  <si>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</si>
  <si>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</si>
  <si>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</si>
  <si>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</si>
  <si>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</si>
  <si>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</si>
  <si>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</si>
  <si>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</si>
  <si>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</si>
  <si>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</si>
  <si>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</si>
  <si>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</si>
  <si>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</si>
  <si>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</si>
  <si>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</si>
  <si>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</si>
  <si>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</si>
  <si>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</si>
  <si>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</si>
  <si>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</si>
  <si>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</si>
  <si>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</si>
  <si>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</si>
  <si>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</si>
  <si>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</si>
  <si>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</si>
  <si>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</si>
  <si>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</si>
  <si>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</si>
  <si>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</si>
  <si>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</si>
  <si>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</si>
  <si>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</si>
  <si>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</si>
  <si>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</si>
  <si>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</si>
  <si>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</si>
  <si>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</si>
  <si>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</si>
  <si>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</si>
  <si>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</si>
  <si>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</si>
  <si>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</si>
  <si>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</si>
  <si>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</si>
  <si>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</si>
  <si>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</si>
  <si>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</si>
  <si>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</si>
  <si>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</si>
  <si>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</si>
  <si>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</si>
  <si>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</si>
  <si>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</si>
  <si>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</si>
  <si>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</si>
  <si>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</si>
  <si>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</si>
  <si>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</si>
  <si>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</si>
  <si>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</si>
  <si>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</si>
  <si>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</si>
  <si>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</si>
  <si>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</si>
  <si>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</si>
  <si>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</si>
  <si>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</si>
  <si>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</si>
  <si>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</si>
  <si>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</si>
  <si>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</si>
  <si>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</si>
  <si>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</si>
  <si>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</si>
  <si>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</si>
  <si>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</si>
  <si>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</si>
  <si>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</si>
  <si>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</si>
  <si>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</si>
  <si>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</si>
  <si>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</si>
  <si>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</si>
  <si>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</si>
  <si>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</si>
  <si>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</si>
  <si>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</si>
  <si>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</si>
  <si>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</si>
  <si>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</si>
  <si>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</si>
  <si>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</si>
  <si>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</si>
  <si>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</si>
  <si>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</si>
  <si>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</si>
  <si>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</si>
  <si>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</si>
  <si>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</si>
  <si>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</si>
  <si>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</si>
  <si>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</si>
  <si>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</si>
  <si>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</si>
  <si>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</si>
  <si>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</si>
  <si>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</si>
  <si>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</si>
  <si>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</si>
  <si>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</si>
  <si>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</si>
  <si>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</si>
  <si>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</si>
  <si>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</si>
  <si>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</si>
  <si>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</si>
  <si>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</si>
  <si>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</si>
  <si>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</si>
  <si>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</si>
  <si>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</si>
  <si>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</si>
  <si>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</si>
  <si>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</si>
  <si>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</si>
  <si>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</si>
  <si>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</si>
  <si>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</si>
  <si>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</si>
  <si>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</si>
  <si>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</si>
  <si>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</si>
  <si>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</si>
  <si>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</si>
  <si>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</si>
  <si>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</si>
  <si>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</si>
  <si>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</si>
  <si>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</si>
  <si>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</si>
  <si>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</si>
  <si>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</si>
  <si>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</si>
  <si>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</si>
  <si>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</si>
  <si>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</si>
  <si>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</si>
  <si>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</si>
  <si>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</si>
  <si>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</si>
  <si>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</si>
  <si>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</si>
  <si>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</si>
  <si>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</si>
  <si>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</si>
  <si>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</si>
  <si>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</si>
  <si>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</si>
  <si>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</si>
  <si>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</si>
  <si>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</si>
  <si>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</si>
  <si>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</si>
  <si>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</si>
  <si>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</si>
  <si>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</si>
  <si>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</si>
  <si>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</si>
  <si>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</si>
  <si>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</si>
  <si>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</si>
  <si>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</si>
  <si>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</si>
  <si>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</si>
  <si>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</si>
  <si>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</si>
  <si>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</si>
  <si>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</si>
  <si>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</si>
  <si>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</si>
  <si>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</si>
  <si>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</si>
  <si>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</si>
  <si>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</si>
  <si>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</si>
  <si>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</si>
  <si>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</si>
  <si>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</si>
  <si>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</si>
  <si>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</si>
  <si>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</si>
  <si>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</si>
  <si>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</si>
  <si>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</si>
  <si>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</si>
  <si>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</si>
  <si>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</si>
  <si>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</si>
  <si>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</si>
  <si>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</si>
  <si>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</si>
  <si>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</si>
  <si>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</si>
  <si>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</si>
  <si>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</si>
  <si>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</si>
  <si>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</si>
  <si>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</si>
  <si>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</si>
  <si>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</si>
  <si>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</si>
  <si>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</si>
  <si>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</si>
  <si>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</si>
  <si>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</si>
  <si>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</si>
  <si>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</si>
  <si>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</si>
  <si>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</si>
  <si>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</si>
  <si>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</si>
  <si>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</si>
  <si>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</si>
  <si>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</si>
  <si>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</si>
  <si>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</si>
  <si>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</si>
  <si>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</si>
  <si>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</si>
  <si>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</si>
  <si>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</si>
  <si>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</si>
  <si>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</si>
  <si>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</si>
  <si>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</si>
  <si>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</si>
  <si>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</si>
  <si>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</si>
  <si>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</si>
  <si>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</si>
  <si>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</si>
  <si>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</si>
  <si>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</si>
  <si>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</si>
  <si>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</si>
  <si>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</si>
  <si>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</si>
  <si>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</si>
  <si>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</si>
  <si>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</si>
  <si>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</si>
  <si>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</si>
  <si>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</si>
  <si>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</si>
  <si>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</si>
  <si>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</si>
  <si>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</si>
  <si>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</si>
  <si>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</si>
  <si>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</si>
  <si>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</si>
  <si>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</si>
  <si>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</si>
  <si>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</si>
  <si>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</si>
  <si>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</si>
  <si>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</si>
  <si>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</si>
  <si>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</si>
  <si>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</si>
  <si>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</si>
  <si>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</si>
  <si>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</si>
  <si>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</si>
  <si>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</si>
  <si>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</si>
  <si>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</si>
  <si>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</si>
  <si>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</si>
  <si>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</si>
  <si>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</si>
  <si>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</si>
  <si>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</si>
  <si>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</si>
  <si>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</si>
  <si>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</si>
  <si>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</si>
  <si>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</si>
  <si>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</si>
  <si>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</si>
  <si>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</si>
  <si>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</si>
  <si>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</si>
  <si>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</si>
  <si>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</si>
  <si>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</si>
  <si>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</si>
  <si>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</si>
  <si>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</si>
  <si>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</si>
  <si>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</si>
  <si>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</si>
  <si>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</si>
  <si>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</si>
  <si>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</si>
  <si>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</si>
  <si>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</si>
  <si>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</si>
  <si>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</si>
  <si>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</si>
  <si>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</si>
  <si>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</si>
  <si>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</si>
  <si>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</si>
  <si>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</si>
  <si>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</si>
  <si>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</si>
  <si>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</si>
  <si>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</si>
  <si>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</si>
  <si>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</si>
  <si>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</si>
  <si>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</si>
  <si>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</si>
  <si>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</si>
  <si>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</si>
  <si>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</si>
  <si>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</si>
  <si>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</si>
  <si>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</si>
  <si>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</si>
  <si>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</si>
  <si>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</si>
  <si>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</si>
  <si>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</si>
  <si>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</si>
  <si>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</si>
  <si>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</si>
  <si>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</si>
  <si>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</si>
  <si>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</si>
  <si>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</si>
  <si>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</si>
  <si>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</si>
  <si>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</si>
  <si>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</si>
  <si>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</si>
  <si>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</si>
  <si>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</si>
  <si>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</si>
  <si>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</si>
  <si>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</si>
  <si>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</si>
  <si>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</si>
  <si>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</si>
  <si>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</si>
  <si>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</si>
  <si>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</si>
  <si>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</si>
  <si>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</si>
  <si>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</si>
  <si>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</si>
  <si>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</si>
  <si>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</si>
  <si>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</si>
  <si>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</si>
  <si>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</si>
  <si>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</si>
  <si>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</si>
  <si>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</si>
  <si>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</si>
  <si>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</si>
  <si>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</si>
  <si>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</si>
  <si>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</si>
  <si>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</si>
  <si>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</si>
  <si>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</si>
  <si>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</si>
  <si>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</si>
  <si>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</si>
  <si>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</si>
  <si>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</si>
  <si>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</si>
  <si>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</si>
  <si>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</si>
  <si>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</si>
  <si>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</si>
  <si>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</si>
  <si>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</si>
  <si>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</si>
  <si>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</si>
  <si>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</si>
  <si>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</si>
  <si>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</si>
  <si>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</si>
  <si>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</si>
  <si>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</si>
  <si>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</si>
  <si>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</si>
  <si>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</si>
  <si>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</si>
  <si>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</si>
  <si>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</si>
  <si>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</si>
  <si>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</si>
  <si>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</si>
  <si>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</si>
  <si>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</si>
  <si>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</si>
  <si>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</si>
  <si>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</si>
  <si>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</si>
  <si>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</si>
  <si>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</si>
  <si>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</si>
  <si>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</si>
  <si>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</si>
  <si>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</si>
  <si>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</si>
  <si>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</si>
  <si>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</si>
  <si>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</si>
  <si>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</si>
  <si>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</si>
  <si>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</si>
  <si>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</si>
  <si>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</si>
  <si>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</si>
  <si>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</si>
  <si>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</si>
  <si>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</si>
  <si>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</si>
  <si>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</si>
  <si>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</si>
  <si>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</si>
  <si>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</si>
  <si>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</si>
  <si>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</si>
  <si>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</si>
  <si>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</si>
  <si>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</si>
  <si>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</si>
  <si>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</si>
  <si>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</si>
  <si>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</si>
  <si>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</si>
  <si>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</si>
  <si>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</si>
  <si>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</si>
  <si>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</si>
  <si>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</si>
  <si>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</si>
  <si>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</si>
  <si>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</si>
  <si>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</si>
  <si>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</si>
  <si>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</si>
  <si>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</si>
  <si>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</si>
  <si>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</si>
  <si>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</si>
  <si>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</si>
  <si>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</si>
  <si>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</si>
  <si>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</si>
  <si>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</si>
  <si>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</si>
  <si>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</si>
  <si>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</si>
  <si>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</si>
  <si>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</si>
  <si>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</si>
  <si>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</si>
  <si>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</si>
  <si>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</si>
  <si>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</si>
  <si>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</si>
  <si>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</si>
  <si>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</si>
  <si>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</si>
  <si>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</si>
  <si>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</si>
  <si>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</si>
  <si>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</si>
  <si>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</si>
  <si>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</si>
  <si>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</si>
  <si>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</si>
  <si>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</si>
  <si>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</si>
  <si>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</si>
  <si>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</si>
  <si>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</si>
  <si>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</si>
  <si>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</si>
  <si>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</si>
  <si>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</si>
  <si>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</si>
  <si>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</si>
  <si>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</si>
  <si>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</si>
  <si>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</si>
  <si>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</si>
  <si>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</si>
  <si>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</si>
  <si>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</si>
  <si>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</si>
  <si>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</si>
  <si>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</si>
  <si>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</si>
  <si>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</si>
  <si>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</si>
  <si>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</si>
  <si>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</si>
  <si>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</si>
  <si>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</si>
  <si>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</si>
  <si>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</si>
  <si>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</si>
  <si>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</si>
  <si>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</si>
  <si>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</si>
  <si>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</si>
  <si>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</si>
  <si>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</si>
  <si>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</si>
  <si>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</si>
  <si>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</si>
  <si>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</si>
  <si>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</si>
  <si>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</si>
  <si>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</si>
  <si>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</si>
  <si>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</si>
  <si>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</si>
  <si>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</si>
  <si>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</si>
  <si>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</si>
  <si>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</si>
  <si>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</si>
  <si>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</si>
  <si>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</si>
  <si>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</si>
  <si>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</si>
  <si>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</si>
  <si>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</si>
  <si>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</si>
  <si>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</si>
  <si>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</si>
  <si>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</si>
  <si>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</si>
  <si>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</si>
  <si>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</si>
  <si>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</si>
  <si>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</si>
  <si>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</si>
  <si>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</si>
  <si>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</si>
  <si>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</si>
  <si>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</si>
  <si>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</si>
  <si>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</si>
  <si>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</si>
  <si>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</si>
  <si>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</si>
  <si>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</si>
  <si>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</si>
  <si>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</si>
  <si>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</si>
  <si>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</si>
  <si>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</si>
  <si>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</si>
  <si>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</si>
  <si>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</si>
  <si>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</si>
  <si>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</si>
  <si>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</si>
  <si>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</si>
  <si>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</si>
  <si>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</si>
  <si>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</si>
  <si>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</si>
  <si>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</si>
  <si>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</si>
  <si>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</si>
  <si>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</si>
  <si>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</si>
  <si>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</si>
  <si>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</si>
  <si>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</si>
  <si>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</si>
  <si>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</si>
  <si>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</si>
  <si>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</si>
  <si>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</si>
  <si>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</si>
  <si>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</si>
  <si>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</si>
  <si>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</si>
  <si>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</si>
  <si>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</si>
  <si>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</si>
  <si>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</si>
  <si>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</si>
  <si>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</si>
  <si>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</si>
  <si>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</si>
  <si>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</si>
  <si>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</si>
  <si>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</si>
  <si>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</si>
  <si>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</si>
  <si>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</si>
  <si>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</si>
  <si>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</si>
  <si>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</si>
  <si>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</si>
  <si>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</si>
  <si>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</si>
  <si>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</si>
  <si>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</si>
  <si>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</si>
  <si>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</si>
  <si>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</si>
  <si>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</si>
  <si>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</si>
  <si>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</si>
  <si>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</si>
  <si>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</si>
  <si>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</si>
  <si>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</si>
  <si>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</si>
  <si>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</si>
  <si>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</si>
  <si>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</si>
  <si>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</si>
  <si>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</si>
  <si>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</si>
  <si>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</si>
  <si>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</si>
  <si>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</si>
  <si>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</si>
  <si>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</si>
  <si>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</si>
  <si>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</si>
  <si>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</si>
  <si>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</si>
  <si>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</si>
  <si>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</si>
  <si>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</si>
  <si>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</si>
  <si>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</si>
  <si>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</si>
  <si>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</si>
  <si>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</si>
  <si>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</si>
  <si>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</si>
  <si>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</si>
  <si>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</si>
  <si>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</si>
  <si>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</si>
  <si>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</si>
  <si>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</si>
  <si>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</si>
  <si>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</si>
  <si>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</si>
  <si>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</si>
  <si>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</si>
  <si>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</si>
  <si>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</si>
  <si>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</si>
  <si>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</si>
  <si>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</si>
  <si>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</si>
  <si>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</si>
  <si>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</si>
  <si>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</si>
  <si>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</si>
  <si>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</si>
  <si>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</si>
  <si>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</si>
  <si>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</si>
  <si>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</si>
  <si>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</si>
  <si>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</si>
  <si>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</si>
  <si>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</si>
  <si>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</si>
  <si>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</si>
  <si>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</si>
  <si>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</si>
  <si>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</si>
  <si>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</si>
  <si>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</si>
  <si>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</si>
  <si>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</si>
  <si>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</si>
  <si>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</si>
  <si>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</si>
  <si>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</si>
  <si>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</si>
  <si>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</si>
  <si>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</si>
  <si>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</si>
  <si>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</si>
  <si>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</si>
  <si>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</si>
  <si>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</si>
  <si>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</si>
  <si>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</si>
  <si>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</si>
  <si>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</si>
  <si>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</si>
  <si>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</si>
  <si>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</si>
  <si>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</si>
  <si>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</si>
  <si>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</si>
  <si>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</si>
  <si>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</si>
  <si>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</si>
  <si>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</si>
  <si>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</si>
  <si>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</si>
  <si>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</si>
  <si>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</si>
  <si>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</si>
  <si>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</si>
  <si>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</si>
  <si>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</si>
  <si>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</si>
  <si>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</si>
  <si>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</si>
  <si>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</si>
  <si>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</si>
  <si>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</si>
  <si>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</si>
  <si>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</si>
  <si>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</si>
  <si>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</si>
  <si>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</si>
  <si>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</si>
  <si>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</si>
  <si>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</si>
  <si>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</si>
  <si>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</si>
  <si>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</si>
  <si>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</si>
  <si>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</si>
  <si>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</si>
  <si>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</si>
  <si>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</si>
  <si>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</si>
  <si>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</si>
  <si>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</si>
  <si>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</si>
  <si>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</si>
  <si>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</si>
  <si>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</si>
  <si>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</si>
  <si>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</si>
  <si>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</si>
  <si>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</si>
  <si>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</si>
  <si>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</si>
  <si>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</si>
  <si>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</si>
  <si>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</si>
  <si>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</si>
  <si>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</si>
  <si>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</si>
  <si>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</si>
  <si>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</si>
  <si>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</si>
  <si>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</si>
  <si>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</si>
  <si>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</si>
  <si>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</si>
  <si>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</si>
  <si>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</si>
  <si>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</si>
  <si>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</si>
  <si>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</si>
  <si>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</si>
  <si>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</si>
  <si>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</si>
  <si>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</si>
  <si>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</si>
  <si>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</si>
  <si>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</si>
  <si>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</si>
  <si>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</si>
  <si>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</si>
  <si>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</si>
  <si>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</si>
  <si>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</si>
  <si>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</si>
  <si>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</si>
  <si>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</si>
  <si>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</si>
  <si>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</si>
  <si>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</si>
  <si>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</si>
  <si>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</si>
  <si>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</si>
  <si>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</si>
  <si>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</si>
  <si>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</si>
  <si>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</si>
  <si>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</si>
  <si>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</si>
  <si>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</si>
  <si>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</si>
  <si>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</si>
  <si>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</si>
  <si>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</si>
  <si>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</si>
  <si>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</si>
  <si>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</si>
  <si>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</si>
  <si>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</si>
  <si>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</si>
  <si>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</si>
  <si>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</si>
  <si>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</si>
  <si>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</si>
  <si>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</si>
  <si>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</si>
  <si>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</si>
  <si>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</si>
  <si>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</si>
  <si>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</si>
  <si>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</si>
  <si>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</si>
  <si>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</si>
  <si>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</si>
  <si>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</si>
  <si>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</si>
  <si>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</si>
  <si>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</si>
  <si>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</si>
  <si>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</si>
  <si>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</si>
  <si>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</si>
  <si>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</si>
  <si>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</si>
  <si>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</si>
  <si>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</si>
  <si>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</si>
  <si>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</si>
  <si>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</si>
  <si>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</si>
  <si>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</si>
  <si>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</si>
  <si>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</si>
  <si>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</si>
  <si>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</si>
  <si>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</si>
  <si>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</si>
  <si>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</si>
  <si>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</si>
  <si>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</si>
  <si>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</si>
  <si>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</si>
  <si>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</si>
  <si>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</si>
  <si>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</si>
  <si>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</si>
  <si>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</si>
  <si>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</si>
  <si>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</si>
  <si>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</si>
  <si>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</si>
  <si>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</si>
  <si>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</si>
  <si>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</si>
  <si>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</si>
  <si>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</si>
  <si>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</si>
  <si>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</si>
  <si>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</si>
  <si>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</si>
  <si>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</si>
  <si>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</si>
  <si>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</si>
  <si>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</si>
  <si>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</si>
  <si>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</si>
  <si>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</si>
  <si>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</si>
  <si>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</si>
  <si>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</si>
  <si>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</si>
  <si>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</si>
  <si>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</si>
  <si>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</si>
  <si>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</si>
  <si>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</si>
  <si>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</si>
  <si>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</si>
  <si>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</si>
  <si>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</si>
  <si>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</si>
  <si>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</si>
  <si>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</si>
  <si>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</si>
  <si>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</si>
  <si>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</si>
  <si>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</si>
  <si>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</si>
  <si>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</si>
  <si>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</si>
  <si>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</si>
  <si>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</si>
  <si>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</si>
  <si>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</si>
  <si>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</si>
  <si>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</si>
  <si>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</si>
  <si>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</si>
  <si>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</si>
  <si>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</si>
  <si>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</si>
  <si>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</si>
  <si>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</si>
  <si>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</si>
  <si>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</si>
  <si>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</si>
  <si>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</si>
  <si>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</si>
  <si>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</si>
  <si>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</si>
  <si>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</si>
  <si>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</si>
  <si>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</si>
  <si>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</si>
  <si>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</si>
  <si>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</si>
  <si>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</si>
  <si>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</si>
  <si>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</si>
  <si>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</si>
  <si>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</si>
  <si>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</si>
  <si>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</si>
  <si>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</si>
  <si>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</si>
  <si>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</si>
  <si>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</si>
  <si>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</si>
  <si>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</si>
  <si>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</si>
  <si>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</si>
  <si>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</si>
  <si>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</si>
  <si>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</si>
  <si>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</si>
  <si>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</si>
  <si>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</si>
  <si>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</si>
  <si>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</si>
  <si>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</si>
  <si>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</si>
  <si>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</si>
  <si>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</si>
  <si>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</si>
  <si>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</si>
  <si>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</si>
  <si>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</si>
  <si>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</si>
  <si>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</si>
  <si>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</si>
  <si>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</si>
  <si>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</si>
  <si>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</si>
  <si>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</si>
  <si>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</si>
  <si>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</si>
  <si>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</si>
  <si>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</si>
  <si>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</si>
  <si>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</si>
  <si>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</si>
  <si>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</si>
  <si>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</si>
  <si>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</si>
  <si>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</si>
  <si>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</si>
  <si>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</si>
  <si>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</si>
  <si>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</si>
  <si>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</si>
  <si>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</si>
  <si>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</si>
  <si>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</si>
  <si>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</si>
  <si>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</si>
  <si>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</si>
  <si>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</si>
  <si>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</si>
  <si>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</si>
  <si>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</si>
  <si>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</si>
  <si>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</si>
  <si>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</si>
  <si>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</si>
  <si>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</si>
  <si>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</si>
  <si>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</si>
  <si>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</si>
  <si>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</si>
  <si>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</si>
  <si>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</si>
  <si>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</si>
  <si>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</si>
  <si>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</si>
  <si>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</si>
  <si>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</si>
  <si>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</si>
  <si>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</si>
  <si>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</si>
  <si>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</si>
  <si>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</si>
  <si>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</si>
  <si>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</si>
  <si>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</si>
  <si>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</si>
  <si>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</si>
  <si>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</si>
  <si>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</si>
  <si>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</si>
  <si>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</si>
  <si>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</si>
  <si>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</si>
  <si>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</si>
  <si>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</si>
  <si>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</si>
  <si>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</si>
  <si>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</si>
  <si>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</si>
  <si>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</si>
  <si>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</si>
  <si>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</si>
  <si>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</si>
  <si>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</si>
  <si>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</si>
  <si>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</si>
  <si>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</si>
  <si>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</si>
  <si>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</si>
  <si>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</si>
  <si>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</si>
  <si>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</si>
  <si>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</si>
  <si>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</si>
  <si>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</si>
  <si>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</si>
  <si>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</si>
  <si>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</si>
  <si>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</si>
  <si>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</si>
  <si>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</si>
  <si>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</si>
  <si>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</si>
  <si>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</si>
  <si>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</si>
  <si>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</si>
  <si>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</si>
  <si>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</si>
  <si>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</si>
  <si>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</si>
  <si>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</si>
  <si>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</si>
  <si>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</si>
  <si>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</si>
  <si>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</si>
  <si>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</si>
  <si>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</si>
  <si>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</si>
  <si>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</si>
  <si>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</si>
  <si>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</si>
  <si>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</si>
  <si>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</si>
  <si>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</si>
  <si>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</si>
  <si>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</si>
  <si>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</si>
  <si>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</si>
  <si>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</si>
  <si>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</si>
  <si>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</si>
  <si>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</si>
  <si>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</si>
  <si>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</si>
  <si>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</si>
  <si>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</si>
  <si>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</si>
  <si>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</si>
  <si>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</si>
  <si>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</si>
  <si>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</si>
  <si>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</si>
  <si>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</si>
  <si>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</si>
  <si>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</si>
  <si>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</si>
  <si>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</si>
  <si>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</si>
  <si>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</si>
  <si>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</si>
  <si>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</si>
  <si>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</si>
  <si>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</si>
  <si>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</si>
  <si>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</si>
  <si>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</si>
  <si>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</si>
  <si>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</si>
  <si>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</si>
  <si>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</si>
  <si>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</si>
  <si>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</si>
  <si>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</si>
  <si>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</si>
  <si>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</si>
  <si>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</si>
  <si>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</si>
  <si>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</si>
  <si>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</si>
  <si>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</si>
  <si>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</si>
  <si>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</si>
  <si>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</si>
  <si>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</si>
  <si>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</si>
  <si>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</si>
  <si>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</si>
  <si>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</si>
  <si>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</si>
  <si>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</si>
  <si>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</si>
  <si>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</si>
  <si>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</si>
  <si>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</si>
  <si>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</si>
  <si>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</si>
  <si>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</si>
  <si>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</si>
  <si>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</si>
  <si>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</si>
  <si>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</si>
  <si>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</si>
  <si>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</si>
  <si>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</si>
  <si>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</si>
  <si>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</si>
  <si>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</si>
  <si>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</si>
  <si>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</si>
  <si>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</si>
  <si>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</si>
  <si>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</si>
  <si>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</si>
  <si>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</si>
  <si>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</si>
  <si>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</si>
  <si>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</si>
  <si>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</si>
  <si>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</si>
  <si>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</si>
  <si>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</si>
  <si>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</si>
  <si>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</si>
  <si>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</si>
  <si>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</si>
  <si>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</si>
  <si>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</si>
  <si>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</si>
  <si>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</si>
  <si>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</si>
  <si>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</si>
  <si>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</si>
  <si>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</si>
  <si>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</si>
  <si>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</si>
  <si>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</si>
  <si>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</si>
  <si>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</si>
  <si>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</si>
  <si>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</si>
  <si>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</si>
  <si>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</si>
  <si>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</si>
  <si>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</si>
  <si>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</si>
  <si>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</si>
  <si>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</si>
  <si>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</si>
  <si>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</si>
  <si>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</si>
  <si>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</si>
  <si>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</si>
  <si>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</si>
  <si>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</si>
  <si>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</si>
  <si>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</si>
  <si>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</si>
  <si>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</si>
  <si>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</si>
  <si>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</si>
  <si>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</si>
  <si>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</si>
  <si>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</si>
  <si>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</si>
  <si>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</si>
  <si>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</si>
  <si>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</si>
  <si>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</si>
  <si>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</si>
  <si>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</si>
  <si>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</si>
  <si>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</si>
  <si>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</si>
  <si>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</si>
  <si>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</si>
  <si>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</si>
  <si>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</si>
  <si>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</si>
  <si>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</si>
  <si>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</si>
  <si>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</si>
  <si>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</si>
  <si>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</si>
  <si>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</si>
  <si>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</si>
  <si>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</si>
  <si>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</si>
  <si>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</si>
  <si>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</si>
  <si>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</si>
  <si>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</si>
  <si>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</si>
  <si>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</si>
  <si>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</si>
  <si>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</si>
  <si>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</si>
  <si>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</si>
  <si>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</si>
  <si>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</si>
  <si>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</si>
  <si>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</si>
  <si>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</si>
  <si>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</si>
  <si>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</si>
  <si>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</si>
  <si>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</si>
  <si>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</si>
  <si>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</si>
  <si>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</si>
  <si>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</si>
  <si>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</si>
  <si>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</si>
  <si>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</si>
  <si>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</si>
  <si>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</si>
  <si>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</si>
  <si>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</si>
  <si>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</si>
  <si>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</si>
  <si>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</si>
  <si>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</si>
  <si>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</si>
  <si>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</si>
  <si>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</si>
  <si>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</si>
  <si>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</si>
  <si>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</si>
  <si>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</si>
  <si>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</si>
  <si>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</si>
  <si>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</si>
  <si>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</si>
  <si>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</si>
  <si>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</si>
  <si>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</si>
  <si>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</si>
  <si>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</si>
  <si>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</si>
  <si>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</si>
  <si>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</si>
  <si>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</si>
  <si>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</si>
  <si>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</si>
  <si>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</si>
  <si>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</si>
  <si>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</si>
  <si>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</si>
  <si>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</si>
  <si>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</si>
  <si>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</si>
  <si>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</si>
  <si>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</si>
  <si>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</si>
  <si>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</si>
  <si>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</si>
  <si>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</si>
  <si>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</si>
  <si>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</si>
  <si>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</si>
  <si>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</si>
  <si>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</si>
  <si>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</si>
  <si>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</si>
  <si>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</si>
  <si>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</si>
  <si>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</si>
  <si>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</si>
  <si>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</si>
  <si>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</si>
  <si>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</si>
  <si>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</si>
  <si>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</si>
  <si>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</si>
  <si>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</si>
  <si>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</si>
  <si>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</si>
  <si>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</si>
  <si>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</si>
  <si>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</si>
  <si>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</si>
  <si>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</si>
  <si>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</si>
  <si>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</si>
  <si>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</si>
  <si>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</si>
  <si>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</si>
  <si>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</si>
  <si>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</si>
  <si>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</si>
  <si>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</si>
  <si>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</si>
  <si>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</si>
  <si>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</si>
  <si>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</si>
  <si>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</si>
  <si>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</si>
  <si>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</si>
  <si>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</si>
  <si>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</si>
  <si>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</si>
  <si>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</si>
  <si>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</si>
  <si>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</si>
  <si>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</si>
  <si>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</si>
  <si>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</si>
  <si>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</si>
  <si>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</si>
  <si>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</si>
  <si>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</si>
  <si>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</si>
  <si>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</si>
  <si>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</si>
  <si>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</si>
  <si>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</si>
  <si>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</si>
  <si>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</si>
  <si>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</si>
  <si>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</si>
  <si>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</si>
  <si>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</si>
  <si>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</si>
  <si>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</si>
  <si>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</si>
  <si>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</si>
  <si>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</si>
  <si>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</si>
  <si>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</si>
  <si>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</si>
  <si>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</si>
  <si>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</si>
  <si>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</si>
  <si>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</si>
  <si>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</si>
  <si>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</si>
  <si>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</si>
  <si>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</si>
  <si>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</si>
  <si>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</si>
  <si>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</si>
  <si>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</si>
  <si>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</si>
  <si>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</si>
  <si>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</si>
  <si>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</si>
  <si>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</si>
  <si>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</si>
  <si>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</si>
  <si>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</si>
  <si>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</si>
  <si>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</si>
  <si>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</si>
  <si>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</si>
  <si>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</si>
  <si>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</si>
  <si>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</si>
  <si>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</si>
  <si>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</si>
  <si>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</si>
  <si>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</si>
  <si>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</si>
  <si>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</si>
  <si>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</si>
  <si>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</si>
  <si>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</si>
  <si>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</si>
  <si>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</si>
  <si>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</si>
  <si>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</si>
  <si>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</si>
  <si>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</si>
  <si>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</si>
  <si>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</si>
  <si>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</si>
  <si>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</si>
  <si>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</si>
  <si>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</si>
  <si>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</si>
  <si>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</si>
  <si>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</si>
  <si>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</si>
  <si>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</si>
  <si>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</si>
  <si>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</si>
  <si>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</si>
  <si>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</si>
  <si>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</si>
  <si>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</si>
  <si>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</si>
  <si>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</si>
  <si>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</si>
  <si>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</si>
  <si>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</si>
  <si>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</si>
  <si>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</si>
  <si>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</si>
  <si>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</si>
  <si>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</si>
  <si>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</si>
  <si>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</si>
  <si>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</si>
  <si>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</si>
  <si>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</si>
  <si>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</si>
  <si>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</si>
  <si>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</si>
  <si>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</si>
  <si>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</si>
  <si>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</si>
  <si>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</si>
  <si>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</si>
  <si>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</si>
  <si>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</si>
  <si>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</si>
  <si>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</si>
  <si>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</si>
  <si>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</si>
  <si>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</si>
  <si>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</si>
  <si>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</si>
  <si>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</si>
  <si>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</si>
  <si>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</si>
  <si>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</si>
  <si>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</si>
  <si>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</si>
  <si>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</si>
  <si>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</si>
  <si>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</si>
  <si>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</si>
  <si>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</si>
  <si>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</si>
  <si>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</si>
  <si>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</si>
  <si>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</si>
  <si>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</si>
  <si>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</si>
  <si>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</si>
  <si>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</si>
  <si>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</si>
  <si>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</si>
  <si>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</si>
  <si>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</si>
  <si>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</si>
  <si>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</si>
  <si>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</si>
  <si>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</si>
  <si>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</si>
  <si>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</si>
  <si>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</si>
  <si>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</si>
  <si>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</si>
  <si>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</si>
  <si>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</si>
  <si>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</si>
  <si>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</si>
  <si>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</si>
  <si>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</si>
  <si>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</si>
  <si>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</si>
  <si>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</si>
  <si>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</si>
  <si>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</si>
  <si>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</si>
  <si>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</si>
  <si>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</si>
  <si>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</si>
  <si>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</si>
  <si>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</si>
  <si>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</si>
  <si>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</si>
  <si>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</si>
  <si>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</si>
  <si>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</si>
  <si>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</si>
  <si>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</si>
  <si>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</si>
  <si>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</si>
  <si>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</si>
  <si>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</si>
  <si>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</si>
  <si>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</si>
  <si>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</si>
  <si>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</si>
  <si>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</si>
  <si>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</si>
  <si>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</si>
  <si>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</si>
  <si>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</si>
  <si>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</si>
  <si>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</si>
  <si>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</si>
  <si>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</si>
  <si>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</si>
  <si>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</si>
  <si>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</si>
  <si>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</si>
  <si>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</si>
  <si>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</si>
  <si>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</si>
  <si>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</si>
  <si>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</si>
  <si>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</si>
  <si>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</si>
  <si>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</si>
  <si>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</si>
  <si>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</si>
  <si>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</si>
  <si>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</si>
  <si>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</si>
  <si>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</si>
  <si>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</si>
  <si>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</si>
  <si>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</si>
  <si>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</si>
  <si>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</si>
  <si>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</si>
  <si>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</si>
  <si>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</si>
  <si>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</si>
  <si>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</si>
  <si>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</si>
  <si>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</si>
  <si>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</si>
  <si>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</si>
  <si>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</si>
  <si>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</si>
  <si>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</si>
  <si>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</si>
  <si>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</si>
  <si>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</si>
  <si>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</si>
  <si>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</si>
  <si>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</si>
  <si>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</si>
  <si>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</si>
  <si>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</si>
  <si>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</si>
  <si>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</si>
  <si>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</si>
  <si>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</si>
  <si>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</si>
  <si>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</si>
  <si>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</si>
  <si>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</si>
  <si>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</si>
  <si>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</si>
  <si>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</si>
  <si>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</si>
  <si>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</si>
  <si>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</si>
  <si>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</si>
  <si>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</si>
  <si>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</si>
  <si>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</si>
  <si>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</si>
  <si>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</si>
  <si>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</si>
  <si>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</si>
  <si>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</si>
  <si>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</si>
  <si>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</si>
  <si>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</si>
  <si>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</si>
  <si>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</si>
  <si>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</si>
  <si>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</si>
  <si>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</si>
  <si>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</si>
  <si>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</si>
  <si>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</si>
  <si>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</si>
  <si>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</si>
  <si>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</si>
  <si>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</si>
  <si>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</si>
  <si>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</si>
  <si>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</si>
  <si>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</si>
  <si>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</si>
  <si>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</si>
  <si>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</si>
  <si>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</si>
  <si>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</si>
  <si>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</si>
  <si>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</si>
  <si>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</si>
  <si>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</si>
  <si>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</si>
  <si>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</si>
  <si>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</si>
  <si>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</si>
  <si>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</si>
  <si>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</si>
  <si>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</si>
  <si>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</si>
  <si>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</si>
  <si>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</si>
  <si>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</si>
  <si>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</si>
  <si>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</si>
  <si>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</si>
  <si>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</si>
  <si>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</si>
  <si>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</si>
  <si>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</si>
  <si>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</si>
  <si>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</si>
  <si>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</si>
  <si>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</si>
  <si>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</si>
  <si>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</si>
  <si>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</si>
  <si>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</si>
  <si>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</si>
  <si>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</si>
  <si>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</si>
  <si>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</si>
  <si>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</si>
  <si>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</si>
  <si>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</si>
  <si>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</si>
  <si>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</si>
  <si>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</si>
  <si>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</si>
  <si>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</si>
  <si>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</si>
  <si>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</si>
  <si>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</si>
  <si>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</si>
  <si>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</si>
  <si>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</si>
  <si>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</si>
  <si>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</si>
  <si>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</si>
  <si>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</si>
  <si>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</si>
  <si>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</si>
  <si>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</si>
  <si>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</si>
  <si>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</si>
  <si>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</si>
  <si>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</si>
  <si>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</si>
  <si>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</si>
  <si>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</si>
  <si>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</si>
  <si>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</si>
  <si>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</si>
  <si>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</si>
  <si>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</si>
  <si>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</si>
  <si>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</si>
  <si>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</si>
  <si>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</si>
  <si>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</si>
  <si>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</si>
  <si>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</si>
  <si>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</si>
  <si>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</si>
  <si>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</si>
  <si>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</si>
  <si>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</si>
  <si>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</si>
  <si>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</si>
  <si>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</si>
  <si>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</si>
  <si>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</si>
  <si>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</si>
  <si>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</si>
  <si>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</si>
  <si>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</si>
  <si>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</si>
  <si>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</si>
  <si>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</si>
  <si>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</si>
  <si>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</si>
  <si>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</si>
  <si>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</si>
  <si>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</si>
  <si>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</si>
  <si>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</si>
  <si>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</si>
  <si>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</si>
  <si>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</si>
  <si>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</si>
  <si>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</si>
  <si>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</si>
  <si>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</si>
  <si>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</si>
  <si>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</si>
  <si>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</si>
  <si>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</si>
  <si>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</si>
  <si>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</si>
  <si>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</si>
  <si>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</si>
  <si>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</si>
  <si>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</si>
  <si>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</si>
  <si>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</si>
  <si>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</si>
  <si>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</si>
  <si>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</si>
  <si>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</si>
  <si>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</si>
  <si>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</si>
  <si>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</si>
  <si>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</si>
  <si>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</si>
  <si>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</si>
  <si>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</si>
  <si>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</si>
  <si>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</si>
  <si>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</si>
  <si>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</si>
  <si>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</si>
  <si>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</si>
  <si>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</si>
  <si>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</si>
  <si>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</si>
  <si>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</si>
  <si>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</si>
  <si>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</si>
  <si>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</si>
  <si>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</si>
  <si>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</si>
  <si>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</si>
  <si>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</si>
  <si>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</si>
  <si>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</si>
  <si>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</si>
  <si>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</si>
  <si>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</si>
  <si>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</si>
  <si>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</si>
  <si>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</si>
  <si>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</si>
  <si>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</si>
  <si>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</si>
  <si>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</si>
  <si>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</si>
  <si>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</si>
  <si>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</si>
  <si>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</si>
  <si>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</si>
  <si>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</si>
  <si>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</si>
  <si>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</si>
  <si>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</si>
  <si>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</si>
  <si>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</si>
  <si>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</si>
  <si>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</si>
  <si>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</si>
  <si>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</si>
  <si>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</si>
  <si>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</si>
  <si>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</si>
  <si>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</si>
  <si>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</si>
  <si>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</si>
  <si>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</si>
  <si>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</si>
  <si>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</si>
  <si>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</si>
  <si>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</si>
  <si>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</si>
  <si>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</si>
  <si>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</si>
  <si>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</si>
  <si>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</si>
  <si>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</si>
  <si>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</si>
  <si>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</si>
  <si>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</si>
  <si>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</si>
  <si>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</si>
  <si>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</si>
  <si>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</si>
  <si>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</si>
  <si>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</si>
  <si>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</si>
  <si>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</si>
  <si>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</si>
  <si>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</si>
  <si>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</si>
  <si>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</si>
  <si>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</si>
  <si>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</si>
  <si>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</si>
  <si>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</si>
  <si>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</si>
  <si>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</si>
  <si>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</si>
  <si>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</si>
  <si>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</si>
  <si>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</si>
  <si>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</si>
  <si>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</si>
  <si>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</si>
  <si>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</si>
  <si>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</si>
  <si>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</si>
  <si>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</si>
  <si>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</si>
  <si>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</si>
  <si>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</si>
  <si>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</si>
  <si>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</si>
  <si>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</si>
  <si>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</si>
  <si>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</si>
  <si>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</si>
  <si>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</si>
  <si>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</si>
  <si>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</si>
  <si>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</si>
  <si>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</si>
  <si>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</si>
  <si>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</si>
  <si>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</si>
  <si>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</si>
  <si>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</si>
  <si>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</si>
  <si>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</si>
  <si>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</si>
  <si>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</si>
  <si>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</si>
  <si>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</si>
  <si>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</si>
  <si>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</si>
  <si>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</si>
  <si>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</si>
  <si>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</si>
  <si>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</si>
  <si>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</si>
  <si>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</si>
  <si>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</si>
  <si>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</si>
  <si>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</si>
  <si>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</si>
  <si>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</si>
  <si>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</si>
  <si>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</si>
  <si>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</si>
  <si>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</si>
  <si>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</si>
  <si>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</si>
  <si>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</si>
  <si>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</si>
  <si>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</si>
  <si>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</si>
  <si>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</si>
  <si>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</si>
  <si>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</si>
  <si>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</si>
  <si>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</si>
  <si>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</si>
  <si>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</si>
  <si>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</si>
  <si>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</si>
  <si>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</si>
  <si>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</si>
  <si>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</si>
  <si>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</si>
  <si>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</si>
  <si>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</si>
  <si>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</si>
  <si>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</si>
  <si>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</si>
  <si>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</si>
  <si>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</si>
  <si>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</si>
  <si>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</si>
  <si>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</si>
  <si>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</si>
  <si>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</si>
  <si>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</si>
  <si>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</si>
  <si>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</si>
  <si>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</si>
  <si>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</si>
  <si>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</si>
  <si>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</si>
  <si>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</si>
  <si>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</si>
  <si>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</si>
  <si>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</si>
  <si>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</si>
  <si>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</si>
  <si>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</si>
  <si>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</si>
  <si>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</si>
  <si>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</si>
  <si>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</si>
  <si>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</si>
  <si>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</si>
  <si>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</si>
  <si>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</si>
  <si>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</si>
  <si>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</si>
  <si>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</si>
  <si>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</si>
  <si>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</si>
  <si>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</si>
  <si>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</si>
  <si>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</si>
  <si>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</si>
  <si>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</si>
  <si>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</si>
  <si>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</si>
  <si>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</si>
  <si>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</si>
  <si>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</si>
  <si>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</si>
  <si>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</si>
  <si>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</si>
  <si>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</si>
  <si>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</si>
  <si>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</si>
  <si>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</si>
  <si>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</si>
  <si>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</si>
  <si>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</si>
  <si>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</si>
  <si>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</si>
  <si>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</si>
  <si>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</si>
  <si>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</si>
  <si>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</si>
  <si>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</si>
  <si>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</si>
  <si>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</si>
  <si>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</si>
  <si>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</si>
  <si>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</si>
  <si>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</si>
  <si>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</si>
  <si>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</si>
  <si>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</si>
  <si>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</si>
  <si>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</si>
  <si>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</si>
  <si>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</si>
  <si>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</si>
  <si>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</si>
  <si>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</si>
  <si>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</si>
  <si>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</si>
  <si>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</si>
  <si>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</si>
  <si>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</si>
  <si>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</si>
  <si>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</si>
  <si>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</si>
  <si>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</si>
  <si>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</si>
  <si>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</si>
  <si>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</si>
  <si>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</si>
  <si>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</si>
  <si>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</si>
  <si>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</si>
  <si>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</si>
  <si>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</si>
  <si>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</si>
  <si>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</si>
  <si>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</si>
  <si>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</si>
  <si>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</si>
  <si>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</si>
  <si>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</si>
  <si>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</si>
  <si>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</si>
  <si>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</si>
  <si>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</si>
  <si>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</si>
  <si>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</si>
  <si>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</si>
  <si>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</si>
  <si>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</si>
  <si>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</si>
  <si>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</si>
  <si>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</si>
  <si>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</si>
  <si>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</si>
  <si>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</si>
  <si>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</si>
  <si>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</si>
  <si>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</si>
  <si>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</si>
  <si>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</si>
  <si>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</si>
  <si>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</si>
  <si>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</si>
  <si>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</si>
  <si>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</si>
  <si>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</si>
  <si>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</si>
  <si>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</si>
  <si>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</si>
  <si>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</si>
  <si>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</si>
  <si>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</si>
  <si>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</si>
  <si>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</si>
  <si>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</si>
  <si>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</si>
  <si>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</si>
  <si>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</si>
  <si>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</si>
  <si>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</si>
  <si>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</si>
  <si>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</si>
  <si>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</si>
  <si>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</si>
  <si>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</si>
  <si>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</si>
  <si>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</si>
  <si>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</si>
  <si>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</si>
  <si>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</si>
  <si>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</si>
  <si>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</si>
  <si>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</si>
  <si>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</si>
  <si>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</si>
  <si>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</si>
  <si>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</si>
  <si>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</si>
  <si>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</si>
  <si>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</si>
  <si>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</si>
  <si>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</si>
  <si>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</si>
  <si>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</si>
  <si>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</si>
  <si>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</si>
  <si>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</si>
  <si>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</si>
  <si>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</si>
  <si>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</si>
  <si>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</si>
  <si>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</si>
  <si>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</si>
  <si>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</si>
  <si>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</si>
  <si>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</si>
  <si>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</si>
  <si>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</si>
  <si>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</si>
  <si>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</si>
  <si>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</si>
  <si>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</si>
  <si>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</si>
  <si>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</si>
  <si>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</si>
  <si>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</si>
  <si>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</si>
  <si>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</si>
  <si>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</si>
  <si>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</si>
  <si>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</si>
  <si>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</si>
  <si>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</si>
  <si>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</si>
  <si>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</si>
  <si>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</si>
  <si>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</si>
  <si>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</si>
  <si>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</si>
  <si>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</si>
  <si>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</si>
  <si>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</si>
  <si>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</si>
  <si>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</si>
  <si>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</si>
  <si>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</si>
  <si>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</si>
  <si>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</si>
  <si>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</si>
  <si>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</si>
  <si>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</si>
  <si>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</si>
  <si>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</si>
  <si>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</si>
  <si>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</si>
  <si>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</si>
  <si>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</si>
  <si>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</si>
  <si>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</si>
  <si>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</si>
  <si>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</si>
  <si>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</si>
  <si>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</si>
  <si>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</si>
  <si>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</si>
  <si>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</si>
  <si>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</si>
  <si>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</si>
  <si>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</si>
  <si>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</si>
  <si>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</si>
  <si>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</si>
  <si>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</si>
  <si>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</si>
  <si>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</si>
  <si>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</si>
  <si>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</si>
  <si>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</si>
  <si>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</si>
  <si>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</si>
  <si>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</si>
  <si>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</si>
  <si>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</si>
  <si>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</si>
  <si>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</si>
  <si>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</si>
  <si>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</si>
  <si>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</si>
  <si>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</si>
  <si>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</si>
  <si>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</si>
  <si>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</si>
  <si>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</si>
  <si>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</si>
  <si>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</si>
  <si>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</si>
  <si>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</si>
  <si>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</si>
  <si>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</si>
  <si>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</si>
  <si>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</si>
  <si>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</si>
  <si>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</si>
  <si>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</si>
  <si>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</si>
  <si>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</si>
  <si>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</si>
  <si>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</si>
  <si>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</si>
  <si>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</si>
  <si>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</si>
  <si>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</si>
  <si>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</si>
  <si>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</si>
  <si>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</si>
  <si>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</si>
  <si>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</si>
  <si>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</si>
  <si>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</si>
  <si>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</si>
  <si>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</si>
  <si>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</si>
  <si>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</si>
  <si>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</si>
  <si>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</si>
  <si>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</si>
  <si>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</si>
  <si>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</si>
  <si>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</si>
  <si>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</si>
  <si>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</si>
  <si>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</si>
  <si>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</si>
  <si>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</si>
  <si>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</si>
  <si>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</si>
  <si>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</si>
  <si>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</si>
  <si>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</si>
  <si>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</si>
  <si>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</si>
  <si>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</si>
  <si>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</si>
  <si>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</si>
  <si>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</si>
  <si>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</si>
  <si>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</si>
  <si>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</si>
  <si>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</si>
  <si>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</si>
  <si>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</si>
  <si>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</si>
  <si>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</si>
  <si>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</si>
  <si>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</si>
  <si>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</si>
  <si>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</si>
  <si>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</si>
  <si>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</si>
  <si>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</si>
  <si>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</si>
  <si>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</si>
  <si>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</si>
  <si>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</si>
  <si>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</si>
  <si>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</si>
  <si>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</si>
  <si>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</si>
  <si>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</si>
  <si>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</si>
  <si>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</si>
  <si>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</si>
  <si>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</si>
  <si>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</si>
  <si>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</si>
  <si>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</si>
  <si>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</si>
  <si>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</si>
  <si>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</si>
  <si>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</si>
  <si>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</si>
  <si>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</si>
  <si>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</si>
  <si>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</si>
  <si>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</si>
  <si>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</si>
  <si>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</si>
  <si>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</si>
  <si>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</si>
  <si>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</si>
  <si>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</si>
  <si>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</si>
  <si>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</si>
  <si>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</si>
  <si>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</si>
  <si>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</si>
  <si>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</si>
  <si>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</si>
  <si>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</si>
  <si>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</si>
  <si>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</si>
  <si>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</si>
  <si>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</si>
  <si>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</si>
  <si>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</si>
  <si>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</si>
  <si>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</si>
  <si>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</si>
  <si>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</si>
  <si>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</si>
  <si>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</si>
  <si>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</si>
  <si>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</si>
  <si>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</si>
  <si>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</si>
  <si>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</si>
  <si>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</si>
  <si>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</si>
  <si>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</si>
  <si>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</si>
  <si>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</si>
  <si>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</si>
  <si>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</si>
  <si>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</si>
  <si>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</si>
  <si>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</si>
  <si>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</si>
  <si>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</si>
  <si>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</si>
  <si>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</si>
  <si>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</si>
  <si>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</si>
  <si>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</si>
  <si>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</si>
  <si>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</si>
  <si>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</si>
  <si>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</si>
  <si>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</si>
  <si>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</si>
  <si>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</si>
  <si>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</si>
  <si>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</si>
  <si>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</si>
  <si>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</si>
  <si>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</si>
  <si>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</si>
  <si>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</si>
  <si>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</si>
  <si>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</si>
  <si>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</si>
  <si>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</si>
  <si>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</si>
  <si>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</si>
  <si>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</si>
  <si>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</si>
  <si>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</si>
  <si>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</si>
  <si>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</si>
  <si>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</si>
  <si>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</si>
  <si>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</si>
  <si>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</si>
  <si>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</si>
  <si>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</si>
  <si>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</si>
  <si>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</si>
  <si>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</si>
  <si>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</si>
  <si>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</si>
  <si>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</si>
  <si>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</si>
  <si>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</si>
  <si>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</si>
  <si>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</si>
  <si>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</si>
  <si>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</si>
  <si>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</si>
  <si>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</si>
  <si>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</si>
  <si>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</si>
  <si>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</si>
  <si>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</si>
  <si>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</si>
  <si>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</si>
  <si>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</si>
  <si>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</si>
  <si>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</si>
  <si>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</si>
  <si>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</si>
  <si>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</si>
  <si>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</si>
  <si>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</si>
  <si>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</si>
  <si>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</si>
  <si>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</si>
  <si>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</si>
  <si>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</si>
  <si>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</si>
  <si>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</si>
  <si>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</si>
  <si>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</si>
  <si>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</si>
  <si>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</si>
  <si>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</si>
  <si>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</si>
  <si>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</si>
  <si>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</si>
  <si>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</si>
  <si>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</si>
  <si>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</si>
  <si>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</si>
  <si>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</si>
  <si>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</si>
  <si>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</si>
  <si>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</si>
  <si>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</si>
  <si>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</si>
  <si>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</si>
  <si>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</si>
  <si>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</si>
  <si>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</si>
  <si>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</si>
  <si>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</si>
  <si>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</si>
  <si>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</si>
  <si>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</si>
  <si>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</si>
  <si>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</si>
  <si>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</si>
  <si>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</si>
  <si>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</si>
  <si>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</si>
  <si>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</si>
  <si>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</si>
  <si>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</si>
  <si>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</si>
  <si>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</si>
  <si>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</si>
  <si>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</si>
  <si>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</si>
  <si>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</si>
  <si>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</si>
  <si>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</si>
  <si>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</si>
  <si>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</si>
  <si>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</si>
  <si>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</si>
  <si>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</si>
  <si>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</si>
  <si>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</si>
  <si>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</si>
  <si>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</si>
  <si>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</si>
  <si>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</si>
  <si>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</si>
  <si>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</si>
  <si>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</si>
  <si>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</si>
  <si>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</si>
  <si>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</si>
  <si>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</si>
  <si>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</si>
  <si>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</si>
  <si>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</si>
  <si>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</si>
  <si>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</si>
  <si>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</si>
  <si>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</si>
  <si>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</si>
  <si>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</si>
  <si>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</si>
  <si>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</si>
  <si>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</si>
  <si>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</si>
  <si>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</si>
  <si>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</si>
  <si>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</si>
  <si>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</si>
  <si>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</si>
  <si>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</si>
  <si>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</si>
  <si>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</si>
  <si>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</si>
  <si>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</si>
  <si>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</si>
  <si>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</si>
  <si>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</si>
  <si>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</si>
  <si>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</si>
  <si>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</si>
  <si>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</si>
  <si>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</si>
  <si>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</si>
  <si>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</si>
  <si>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</si>
  <si>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</si>
  <si>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</si>
  <si>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</si>
  <si>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</si>
  <si>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</si>
  <si>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</si>
  <si>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</si>
  <si>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</si>
  <si>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</si>
  <si>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</si>
  <si>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</si>
  <si>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</si>
  <si>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</si>
  <si>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</si>
  <si>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</si>
  <si>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</si>
  <si>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</si>
  <si>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</si>
  <si>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</si>
  <si>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</si>
  <si>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</si>
  <si>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</si>
  <si>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</si>
  <si>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</si>
  <si>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</si>
  <si>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</si>
  <si>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</si>
  <si>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</si>
  <si>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</si>
  <si>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</si>
  <si>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</si>
  <si>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</si>
  <si>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</si>
  <si>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</si>
  <si>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</si>
  <si>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</si>
  <si>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</si>
  <si>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</si>
  <si>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</si>
  <si>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</si>
  <si>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</si>
  <si>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</si>
  <si>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</si>
  <si>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</si>
  <si>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</si>
  <si>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</si>
  <si>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</si>
  <si>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</si>
  <si>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</si>
  <si>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</si>
  <si>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</si>
  <si>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</si>
  <si>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</si>
  <si>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</si>
  <si>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</si>
  <si>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</si>
  <si>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</si>
  <si>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</si>
  <si>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</si>
  <si>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</si>
  <si>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</si>
  <si>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</si>
  <si>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</si>
  <si>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</si>
  <si>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</si>
  <si>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</si>
  <si>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</si>
  <si>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</si>
  <si>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</si>
  <si>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</si>
  <si>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</si>
  <si>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</si>
  <si>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</si>
  <si>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</si>
  <si>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</si>
  <si>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</si>
  <si>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</si>
  <si>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</si>
  <si>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</si>
  <si>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</si>
  <si>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</si>
  <si>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</si>
  <si>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</si>
  <si>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</si>
  <si>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</si>
  <si>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</si>
  <si>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</si>
  <si>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</si>
  <si>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</si>
  <si>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</si>
  <si>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</si>
  <si>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</si>
  <si>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</si>
  <si>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</si>
  <si>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</si>
  <si>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</si>
  <si>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</si>
  <si>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</si>
  <si>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</si>
  <si>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</si>
  <si>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</si>
  <si>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</si>
  <si>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</si>
  <si>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</si>
  <si>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</si>
  <si>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</si>
  <si>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</si>
  <si>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</si>
  <si>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</si>
  <si>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</si>
  <si>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</si>
  <si>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</si>
  <si>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</si>
  <si>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</si>
  <si>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</si>
  <si>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</si>
  <si>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</si>
  <si>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</si>
  <si>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</si>
  <si>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</si>
  <si>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</si>
  <si>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</si>
  <si>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</si>
  <si>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</si>
  <si>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</si>
  <si>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</si>
  <si>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</si>
  <si>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</si>
  <si>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</si>
  <si>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</si>
  <si>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</si>
  <si>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</si>
  <si>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</si>
  <si>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</si>
  <si>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</si>
  <si>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</si>
  <si>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</si>
  <si>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</si>
  <si>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</si>
  <si>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</si>
  <si>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</si>
  <si>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</si>
  <si>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</si>
  <si>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</si>
  <si>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</si>
  <si>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</si>
  <si>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</si>
  <si>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</si>
  <si>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</si>
  <si>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</si>
  <si>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</si>
  <si>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</si>
  <si>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</si>
  <si>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</si>
  <si>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</si>
  <si>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</si>
  <si>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</si>
  <si>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</si>
  <si>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</si>
  <si>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</si>
  <si>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</si>
  <si>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</si>
  <si>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</si>
  <si>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</si>
  <si>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</si>
  <si>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</si>
  <si>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</si>
  <si>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</si>
  <si>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</si>
  <si>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</si>
  <si>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</si>
  <si>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</si>
  <si>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</si>
  <si>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</si>
  <si>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</si>
  <si>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</si>
  <si>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</si>
  <si>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</si>
  <si>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</si>
  <si>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</si>
  <si>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</si>
  <si>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</si>
  <si>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</si>
  <si>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</si>
  <si>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</si>
  <si>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</si>
  <si>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</si>
  <si>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</si>
  <si>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</si>
  <si>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</si>
  <si>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</si>
  <si>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</si>
  <si>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</si>
  <si>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</si>
  <si>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</si>
  <si>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</si>
  <si>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</si>
  <si>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</si>
  <si>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</si>
  <si>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</si>
  <si>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</si>
  <si>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</si>
  <si>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</si>
  <si>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</si>
  <si>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</si>
  <si>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</si>
  <si>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</si>
  <si>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</si>
  <si>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</si>
  <si>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</si>
  <si>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</si>
  <si>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</si>
  <si>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</si>
  <si>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</si>
  <si>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</si>
  <si>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</si>
  <si>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</si>
  <si>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</si>
  <si>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</si>
  <si>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</si>
  <si>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</si>
  <si>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</si>
  <si>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</si>
  <si>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</si>
  <si>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</si>
  <si>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</si>
  <si>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</si>
  <si>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</si>
  <si>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</si>
  <si>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</si>
  <si>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</si>
  <si>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</si>
  <si>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</si>
  <si>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</si>
  <si>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</si>
  <si>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</si>
  <si>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</si>
  <si>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</si>
  <si>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</si>
  <si>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</si>
  <si>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</si>
  <si>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</si>
  <si>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</si>
  <si>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</si>
  <si>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</si>
  <si>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</si>
  <si>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</si>
  <si>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</si>
  <si>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</si>
  <si>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</si>
  <si>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</si>
  <si>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</si>
  <si>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</si>
  <si>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</si>
  <si>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</si>
  <si>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</si>
  <si>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</si>
  <si>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</si>
  <si>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</si>
  <si>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</si>
  <si>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</si>
  <si>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</si>
  <si>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</si>
  <si>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</si>
  <si>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</si>
  <si>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</si>
  <si>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</si>
  <si>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</si>
  <si>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</si>
  <si>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</si>
  <si>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</si>
  <si>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</si>
  <si>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</si>
  <si>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</si>
  <si>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</si>
  <si>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</si>
  <si>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</si>
  <si>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</si>
  <si>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</si>
  <si>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</si>
  <si>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</si>
  <si>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</si>
  <si>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</si>
  <si>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</si>
  <si>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</si>
  <si>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</si>
  <si>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</si>
  <si>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</si>
  <si>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</si>
  <si>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</si>
  <si>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</si>
  <si>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</si>
  <si>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</si>
  <si>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</si>
  <si>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</si>
  <si>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</si>
  <si>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</si>
  <si>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</si>
  <si>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</si>
  <si>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</si>
  <si>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</si>
  <si>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</si>
  <si>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</si>
  <si>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</si>
  <si>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</si>
  <si>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</si>
  <si>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</si>
  <si>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</si>
  <si>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</si>
  <si>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</si>
  <si>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</si>
  <si>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</si>
  <si>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</si>
  <si>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</si>
  <si>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</si>
  <si>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</si>
  <si>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</si>
  <si>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</si>
  <si>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</si>
  <si>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</si>
  <si>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</si>
  <si>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</si>
  <si>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</si>
  <si>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</si>
  <si>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</si>
  <si>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</si>
  <si>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</si>
  <si>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</si>
  <si>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</si>
  <si>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</si>
  <si>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</si>
  <si>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</si>
  <si>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</si>
  <si>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</si>
  <si>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</si>
  <si>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</si>
  <si>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</si>
  <si>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</si>
  <si>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</si>
  <si>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</si>
  <si>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</si>
  <si>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</si>
  <si>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</si>
  <si>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</si>
  <si>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</si>
  <si>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</si>
  <si>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</si>
  <si>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</si>
  <si>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</si>
  <si>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</si>
  <si>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</si>
  <si>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</si>
  <si>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</si>
  <si>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</si>
  <si>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</si>
  <si>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</si>
  <si>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</si>
  <si>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</si>
  <si>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</si>
  <si>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</si>
  <si>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</si>
  <si>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</si>
  <si>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</si>
  <si>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</si>
  <si>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</si>
  <si>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</si>
  <si>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</si>
  <si>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</si>
  <si>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</si>
  <si>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</si>
  <si>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</si>
  <si>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</si>
  <si>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</si>
  <si>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</si>
  <si>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</si>
  <si>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</si>
  <si>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</si>
  <si>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</si>
  <si>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</si>
  <si>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</si>
  <si>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</si>
  <si>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</si>
  <si>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</si>
  <si>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</si>
  <si>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</si>
  <si>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</si>
  <si>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</si>
  <si>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</si>
  <si>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</si>
  <si>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</si>
  <si>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</si>
  <si>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</si>
  <si>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</si>
  <si>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</si>
  <si>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</si>
  <si>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</si>
  <si>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</si>
  <si>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</si>
  <si>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</si>
  <si>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</si>
  <si>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</si>
  <si>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</si>
  <si>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</si>
  <si>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</si>
  <si>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</si>
  <si>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</si>
  <si>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</si>
  <si>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</si>
  <si>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</si>
  <si>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</si>
  <si>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</si>
  <si>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</si>
  <si>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</si>
  <si>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</si>
  <si>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</si>
  <si>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</si>
  <si>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</si>
  <si>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</si>
  <si>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</si>
  <si>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</si>
  <si>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</si>
  <si>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</si>
  <si>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</si>
  <si>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</si>
  <si>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</si>
  <si>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</si>
  <si>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</si>
  <si>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</si>
  <si>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</si>
  <si>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</si>
  <si>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</si>
  <si>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</si>
  <si>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</si>
  <si>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</si>
  <si>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</si>
  <si>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</si>
  <si>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</si>
  <si>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</si>
  <si>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</si>
  <si>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</si>
  <si>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</si>
  <si>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</si>
  <si>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</si>
  <si>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</si>
  <si>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</si>
  <si>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</si>
  <si>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</si>
  <si>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</si>
  <si>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</si>
  <si>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</si>
  <si>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</si>
  <si>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</si>
  <si>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</si>
  <si>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</si>
  <si>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</si>
  <si>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</si>
  <si>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</si>
  <si>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</si>
  <si>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</si>
  <si>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</si>
  <si>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</si>
  <si>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</si>
  <si>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</si>
  <si>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</si>
  <si>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</si>
  <si>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</si>
  <si>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</si>
  <si>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</si>
  <si>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</si>
  <si>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</si>
  <si>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</si>
  <si>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</si>
  <si>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</si>
  <si>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</si>
  <si>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</si>
  <si>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</si>
  <si>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</si>
  <si>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</si>
  <si>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</si>
  <si>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</si>
  <si>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</si>
  <si>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</si>
  <si>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</si>
  <si>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</si>
  <si>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</si>
  <si>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</si>
  <si>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</si>
  <si>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</si>
  <si>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</si>
  <si>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</si>
  <si>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</si>
  <si>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</si>
  <si>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</si>
  <si>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</si>
  <si>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</si>
  <si>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</si>
  <si>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</si>
  <si>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</si>
  <si>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</si>
  <si>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</si>
  <si>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</si>
  <si>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</si>
  <si>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</si>
  <si>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</si>
  <si>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</si>
  <si>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</si>
  <si>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</si>
  <si>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</si>
  <si>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</si>
  <si>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</si>
  <si>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</si>
  <si>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</si>
  <si>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</si>
  <si>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</si>
  <si>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</si>
  <si>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</si>
  <si>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</si>
  <si>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</si>
  <si>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</si>
  <si>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</si>
  <si>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</si>
  <si>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</si>
  <si>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</si>
  <si>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</si>
  <si>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</si>
  <si>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</si>
  <si>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</si>
  <si>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</si>
  <si>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</si>
  <si>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</si>
  <si>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</si>
  <si>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</si>
  <si>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</si>
  <si>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</si>
  <si>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</si>
  <si>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</si>
  <si>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</si>
  <si>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</si>
  <si>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</si>
  <si>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</si>
  <si>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</si>
  <si>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</si>
  <si>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</si>
  <si>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</si>
  <si>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</si>
  <si>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</si>
  <si>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</si>
  <si>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</si>
  <si>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</si>
  <si>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</si>
  <si>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</si>
  <si>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</si>
  <si>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</si>
  <si>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</si>
  <si>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</si>
  <si>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</si>
  <si>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</si>
  <si>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</si>
  <si>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</si>
  <si>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</si>
  <si>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</si>
  <si>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</si>
  <si>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</si>
  <si>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</si>
  <si>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</si>
  <si>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</si>
  <si>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</si>
  <si>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</si>
  <si>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</si>
  <si>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</si>
  <si>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</si>
  <si>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</si>
  <si>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</si>
  <si>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</si>
  <si>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</si>
  <si>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</si>
  <si>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</si>
  <si>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</si>
  <si>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</si>
  <si>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</si>
  <si>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</si>
  <si>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</si>
  <si>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</si>
  <si>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</si>
  <si>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</si>
  <si>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</si>
  <si>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</si>
  <si>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</si>
  <si>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</si>
  <si>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</si>
  <si>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</si>
  <si>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</si>
  <si>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</si>
  <si>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</si>
  <si>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</si>
  <si>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</si>
  <si>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</si>
  <si>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</si>
  <si>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</si>
  <si>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</si>
  <si>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</si>
  <si>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</si>
  <si>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</si>
  <si>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</si>
  <si>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</si>
  <si>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</si>
  <si>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</si>
  <si>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</si>
  <si>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</si>
  <si>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</si>
  <si>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</si>
  <si>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</si>
  <si>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</si>
  <si>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</si>
  <si>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</si>
  <si>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</si>
  <si>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</si>
  <si>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</si>
  <si>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</si>
  <si>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</si>
  <si>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</si>
  <si>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</si>
  <si>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</si>
  <si>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</si>
  <si>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</si>
  <si>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</si>
  <si>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</si>
  <si>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</si>
  <si>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</si>
  <si>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</si>
  <si>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</si>
  <si>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</si>
  <si>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</si>
  <si>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</si>
  <si>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</si>
  <si>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</si>
  <si>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</si>
  <si>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</si>
  <si>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</si>
  <si>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</si>
  <si>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</si>
  <si>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</si>
  <si>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</si>
  <si>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</si>
  <si>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</si>
  <si>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</si>
  <si>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</si>
  <si>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</si>
  <si>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</si>
  <si>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</si>
  <si>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</si>
  <si>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</si>
  <si>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</si>
  <si>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</si>
  <si>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</si>
  <si>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</si>
  <si>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</si>
  <si>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</si>
  <si>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</si>
  <si>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</si>
  <si>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</si>
  <si>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</si>
  <si>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</si>
  <si>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</si>
  <si>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</si>
  <si>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</si>
  <si>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</si>
  <si>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</si>
  <si>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</si>
  <si>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</si>
  <si>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</si>
  <si>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</si>
  <si>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</si>
  <si>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</si>
  <si>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</si>
  <si>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</si>
  <si>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</si>
  <si>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</si>
  <si>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</si>
  <si>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</si>
  <si>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</si>
  <si>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</si>
  <si>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</si>
  <si>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</si>
  <si>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</si>
  <si>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</si>
  <si>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</si>
  <si>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</si>
  <si>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</si>
  <si>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</si>
  <si>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</si>
  <si>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</si>
  <si>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</si>
  <si>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</si>
  <si>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</si>
  <si>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</si>
  <si>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</si>
  <si>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</si>
  <si>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</si>
  <si>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</si>
  <si>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</si>
  <si>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</si>
  <si>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</si>
  <si>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</si>
  <si>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</si>
  <si>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</si>
  <si>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</si>
  <si>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</si>
  <si>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</si>
  <si>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</si>
  <si>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</si>
  <si>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</si>
  <si>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</si>
  <si>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</si>
  <si>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</si>
  <si>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</si>
  <si>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</si>
  <si>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</si>
  <si>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</si>
  <si>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</si>
  <si>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</si>
  <si>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</si>
  <si>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</si>
  <si>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</si>
  <si>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</si>
  <si>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</si>
  <si>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</si>
  <si>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</si>
  <si>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</si>
  <si>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</si>
  <si>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</si>
  <si>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</si>
  <si>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</si>
  <si>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</si>
  <si>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</si>
  <si>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</si>
  <si>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</si>
  <si>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</si>
  <si>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</si>
  <si>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</si>
  <si>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</si>
  <si>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</si>
  <si>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</si>
  <si>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</si>
  <si>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</si>
  <si>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</si>
  <si>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</si>
  <si>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</si>
  <si>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</si>
  <si>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</si>
  <si>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</si>
  <si>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</si>
  <si>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</si>
  <si>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</si>
  <si>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</si>
  <si>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</si>
  <si>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</si>
  <si>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</si>
  <si>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</si>
  <si>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</si>
  <si>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</si>
  <si>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</si>
  <si>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</si>
  <si>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</si>
  <si>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</si>
  <si>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</si>
  <si>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</si>
  <si>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</si>
  <si>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</si>
  <si>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</si>
  <si>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</si>
  <si>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</si>
  <si>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</si>
  <si>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</si>
  <si>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</si>
  <si>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</si>
  <si>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</si>
  <si>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</si>
  <si>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</si>
  <si>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</si>
  <si>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</si>
  <si>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</si>
  <si>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</si>
  <si>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</si>
  <si>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</si>
  <si>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</si>
  <si>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</si>
  <si>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</si>
  <si>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</si>
  <si>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</si>
  <si>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</si>
  <si>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</si>
  <si>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</si>
  <si>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</si>
  <si>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</si>
  <si>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</si>
  <si>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</si>
  <si>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</si>
  <si>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</si>
  <si>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</si>
  <si>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</si>
  <si>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</si>
  <si>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</si>
  <si>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</si>
  <si>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</si>
  <si>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</si>
  <si>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</si>
  <si>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</si>
  <si>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</si>
  <si>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</si>
  <si>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</si>
  <si>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</si>
  <si>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</si>
  <si>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</si>
  <si>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</si>
  <si>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</si>
  <si>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</si>
  <si>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</si>
  <si>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</si>
  <si>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</si>
  <si>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</si>
  <si>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</si>
  <si>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</si>
  <si>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</si>
  <si>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</si>
  <si>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</si>
  <si>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</si>
  <si>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</si>
  <si>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</si>
  <si>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</si>
  <si>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</si>
  <si>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</si>
  <si>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</si>
  <si>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</si>
  <si>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</si>
  <si>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</si>
  <si>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</si>
  <si>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</si>
  <si>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</si>
  <si>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</si>
  <si>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</si>
  <si>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</si>
  <si>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</si>
  <si>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</si>
  <si>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</si>
  <si>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</si>
  <si>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</si>
  <si>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</si>
  <si>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</si>
  <si>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</si>
  <si>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</si>
  <si>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</si>
  <si>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</si>
  <si>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</si>
  <si>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</si>
  <si>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</si>
  <si>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</si>
  <si>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</si>
  <si>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</si>
  <si>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</si>
  <si>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</si>
  <si>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</si>
  <si>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</si>
  <si>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</si>
  <si>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</si>
  <si>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</si>
  <si>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</si>
  <si>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</si>
  <si>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</si>
  <si>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</si>
  <si>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</si>
  <si>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</si>
  <si>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</si>
  <si>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</si>
  <si>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</si>
  <si>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</si>
  <si>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</si>
  <si>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</si>
  <si>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</si>
  <si>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</si>
  <si>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</si>
  <si>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</si>
  <si>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</si>
  <si>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</si>
  <si>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</si>
  <si>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</si>
  <si>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</si>
  <si>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</si>
  <si>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</si>
  <si>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</si>
  <si>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</si>
  <si>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</si>
  <si>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</si>
  <si>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</si>
  <si>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</si>
  <si>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</si>
  <si>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</si>
  <si>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</si>
  <si>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</si>
  <si>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</si>
  <si>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</si>
  <si>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</si>
  <si>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</si>
  <si>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</si>
  <si>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</si>
  <si>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</si>
  <si>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</si>
  <si>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</si>
  <si>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</si>
  <si>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</si>
  <si>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</si>
  <si>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</si>
  <si>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</si>
  <si>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</si>
  <si>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</si>
  <si>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</si>
  <si>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</si>
  <si>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</si>
  <si>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</si>
  <si>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</si>
  <si>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</si>
  <si>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</si>
  <si>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</si>
  <si>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</si>
  <si>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</si>
  <si>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</si>
  <si>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</si>
  <si>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</si>
  <si>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</si>
  <si>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</si>
  <si>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</si>
  <si>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</si>
  <si>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</si>
  <si>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</si>
  <si>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</si>
  <si>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</si>
  <si>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</si>
  <si>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</si>
  <si>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</si>
  <si>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</si>
  <si>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</si>
  <si>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</si>
  <si>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</si>
  <si>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</si>
  <si>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</si>
  <si>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</si>
  <si>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</si>
  <si>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</si>
  <si>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</si>
  <si>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</si>
  <si>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</si>
  <si>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</si>
  <si>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</si>
  <si>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</si>
  <si>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</si>
  <si>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</si>
  <si>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</si>
  <si>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</si>
  <si>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</si>
  <si>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</si>
  <si>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</si>
  <si>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</si>
  <si>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</si>
  <si>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</si>
  <si>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</si>
  <si>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</si>
  <si>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</si>
  <si>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</si>
  <si>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</si>
  <si>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</si>
  <si>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</si>
  <si>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</si>
  <si>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</si>
  <si>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</si>
  <si>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</si>
  <si>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</si>
  <si>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</si>
  <si>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</si>
  <si>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</si>
  <si>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</si>
  <si>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</si>
  <si>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</si>
  <si>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</si>
  <si>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</si>
  <si>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</si>
  <si>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</si>
  <si>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</si>
  <si>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</si>
  <si>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</si>
  <si>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</si>
  <si>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</si>
  <si>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</si>
  <si>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</si>
  <si>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</si>
  <si>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</si>
  <si>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</si>
  <si>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</si>
  <si>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</si>
  <si>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</si>
  <si>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</si>
  <si>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</si>
  <si>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</si>
  <si>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</si>
  <si>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</si>
  <si>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</si>
  <si>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</si>
  <si>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</si>
  <si>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</si>
  <si>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</si>
  <si>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</si>
  <si>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</si>
  <si>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</si>
  <si>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</si>
  <si>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</si>
  <si>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</si>
  <si>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</si>
  <si>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</si>
  <si>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</si>
  <si>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</si>
  <si>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</si>
  <si>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</si>
  <si>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</si>
  <si>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</si>
  <si>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</si>
  <si>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</si>
  <si>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</si>
  <si>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</si>
  <si>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</si>
  <si>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</si>
  <si>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</si>
  <si>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</si>
  <si>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</si>
  <si>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</si>
  <si>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</si>
  <si>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</si>
  <si>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</si>
  <si>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</si>
  <si>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</si>
  <si>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</si>
  <si>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</si>
  <si>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</si>
  <si>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</si>
  <si>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</si>
  <si>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</si>
  <si>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</si>
  <si>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</si>
  <si>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</si>
  <si>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</si>
  <si>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</si>
  <si>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</si>
  <si>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</si>
  <si>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</si>
  <si>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</si>
  <si>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</si>
  <si>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</si>
  <si>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</si>
  <si>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</si>
  <si>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</si>
  <si>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</si>
  <si>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</si>
  <si>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</si>
  <si>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</si>
  <si>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</si>
  <si>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</si>
  <si>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</si>
  <si>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</si>
  <si>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</si>
  <si>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</si>
  <si>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</si>
  <si>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</si>
  <si>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</si>
  <si>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</si>
  <si>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</si>
  <si>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</si>
  <si>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</si>
  <si>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</si>
  <si>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</si>
  <si>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</si>
  <si>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</si>
  <si>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</si>
  <si>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</si>
  <si>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</si>
  <si>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</si>
  <si>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</si>
  <si>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</si>
  <si>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</si>
  <si>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</si>
  <si>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</si>
  <si>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</si>
  <si>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</si>
  <si>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</si>
  <si>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</si>
  <si>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</si>
  <si>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</si>
  <si>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</si>
  <si>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</si>
  <si>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</si>
  <si>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</si>
  <si>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</si>
  <si>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</si>
  <si>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</si>
  <si>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</si>
  <si>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</si>
  <si>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</si>
  <si>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</si>
  <si>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</si>
  <si>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</si>
  <si>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</si>
  <si>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</si>
  <si>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</si>
  <si>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</si>
  <si>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</si>
  <si>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</si>
  <si>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</si>
  <si>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</si>
  <si>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</si>
  <si>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</si>
  <si>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</si>
  <si>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</si>
  <si>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</si>
  <si>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</si>
  <si>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</si>
  <si>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</si>
  <si>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</si>
  <si>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</si>
  <si>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</si>
  <si>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</si>
  <si>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</si>
  <si>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</si>
  <si>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</si>
  <si>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</si>
  <si>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</si>
  <si>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</si>
  <si>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</si>
  <si>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</si>
  <si>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</si>
  <si>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</si>
  <si>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</si>
  <si>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</si>
  <si>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</si>
  <si>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</si>
  <si>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</si>
  <si>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</si>
  <si>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</si>
  <si>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</si>
  <si>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</si>
  <si>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</si>
  <si>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</si>
  <si>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</si>
  <si>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</si>
  <si>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</si>
  <si>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</si>
  <si>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</si>
  <si>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</si>
  <si>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</si>
  <si>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</si>
  <si>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</si>
  <si>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</si>
  <si>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</si>
  <si>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</si>
  <si>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</si>
  <si>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</si>
  <si>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</si>
  <si>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</si>
  <si>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</si>
  <si>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</si>
  <si>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</si>
  <si>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</si>
  <si>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</si>
  <si>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</si>
  <si>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</si>
  <si>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</si>
  <si>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</si>
  <si>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</si>
  <si>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</si>
  <si>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</si>
  <si>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</si>
  <si>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</si>
  <si>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</si>
  <si>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</si>
  <si>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</si>
  <si>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</si>
  <si>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</si>
  <si>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</si>
  <si>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</si>
  <si>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</si>
  <si>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</si>
  <si>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</si>
  <si>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</si>
  <si>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</si>
  <si>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</si>
  <si>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</si>
  <si>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</si>
  <si>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</si>
  <si>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</si>
  <si>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</si>
  <si>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</si>
  <si>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</si>
  <si>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</si>
  <si>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</si>
  <si>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</si>
  <si>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</si>
  <si>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</si>
  <si>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</si>
  <si>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</si>
  <si>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</si>
  <si>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</si>
  <si>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</si>
  <si>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</si>
  <si>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</si>
  <si>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</si>
  <si>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</si>
  <si>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</si>
  <si>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</si>
  <si>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</si>
  <si>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</si>
  <si>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</si>
  <si>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</si>
  <si>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</si>
  <si>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</si>
  <si>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</si>
  <si>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</si>
  <si>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</si>
  <si>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</si>
  <si>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</si>
  <si>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</si>
  <si>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</si>
  <si>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</si>
  <si>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</si>
  <si>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</si>
  <si>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</si>
  <si>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</si>
  <si>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</si>
  <si>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</si>
  <si>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</si>
  <si>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</si>
  <si>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</si>
  <si>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</si>
  <si>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</si>
  <si>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</si>
  <si>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</si>
  <si>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</si>
  <si>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</si>
  <si>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</si>
  <si>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</si>
  <si>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</si>
  <si>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</si>
  <si>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</si>
  <si>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</si>
  <si>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</si>
  <si>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</si>
  <si>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</si>
  <si>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</si>
  <si>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</si>
  <si>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</si>
  <si>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</si>
  <si>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</si>
  <si>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</si>
  <si>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</si>
  <si>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</si>
  <si>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</si>
  <si>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</si>
  <si>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</si>
  <si>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</si>
  <si>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</si>
  <si>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</si>
  <si>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</si>
  <si>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</si>
  <si>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</si>
  <si>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</si>
  <si>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</si>
  <si>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</si>
  <si>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</si>
  <si>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</si>
  <si>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</si>
  <si>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</si>
  <si>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</si>
  <si>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</si>
  <si>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</si>
  <si>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</si>
  <si>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</si>
  <si>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</si>
  <si>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</si>
  <si>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</si>
  <si>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</si>
  <si>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</si>
  <si>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</si>
  <si>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</si>
  <si>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</si>
  <si>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</si>
  <si>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</si>
  <si>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</si>
  <si>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</si>
  <si>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</si>
  <si>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</si>
  <si>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</si>
  <si>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</si>
  <si>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</si>
  <si>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</si>
  <si>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</si>
  <si>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</si>
  <si>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</si>
  <si>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</si>
  <si>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</si>
  <si>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</si>
  <si>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</si>
  <si>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</si>
  <si>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</si>
  <si>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</si>
  <si>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</si>
  <si>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</si>
  <si>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</si>
  <si>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</si>
  <si>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</si>
  <si>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</si>
  <si>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</si>
  <si>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</si>
  <si>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</si>
  <si>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</si>
  <si>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</si>
  <si>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</si>
  <si>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</si>
  <si>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</si>
  <si>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</si>
  <si>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</si>
  <si>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</si>
  <si>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</si>
  <si>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</si>
  <si>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</si>
  <si>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</si>
  <si>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</si>
  <si>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</si>
  <si>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</si>
  <si>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</si>
  <si>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</si>
  <si>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</si>
  <si>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</si>
  <si>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</si>
  <si>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</si>
  <si>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</si>
  <si>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</si>
  <si>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</si>
  <si>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</si>
  <si>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</si>
  <si>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</si>
  <si>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</si>
  <si>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</si>
  <si>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</si>
  <si>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</si>
  <si>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</si>
  <si>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</si>
  <si>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</si>
  <si>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</si>
  <si>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</si>
  <si>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</si>
  <si>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</si>
  <si>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</si>
  <si>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</si>
  <si>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</si>
  <si>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</si>
  <si>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</si>
  <si>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</si>
  <si>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</si>
  <si>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</si>
  <si>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</si>
  <si>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</si>
  <si>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</si>
  <si>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</si>
  <si>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</si>
  <si>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</si>
  <si>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</si>
  <si>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</si>
  <si>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</si>
  <si>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</si>
  <si>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</si>
  <si>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</si>
  <si>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</si>
  <si>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</si>
  <si>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</si>
  <si>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</si>
  <si>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</si>
  <si>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</si>
  <si>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</si>
  <si>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</si>
  <si>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</si>
  <si>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</si>
  <si>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</si>
  <si>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</si>
  <si>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</si>
  <si>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</si>
  <si>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</si>
  <si>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</si>
  <si>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</si>
  <si>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</si>
  <si>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</si>
  <si>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</si>
  <si>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</si>
  <si>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</si>
  <si>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</si>
  <si>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</si>
  <si>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</si>
  <si>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</si>
  <si>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</si>
  <si>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</si>
  <si>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</si>
  <si>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</si>
  <si>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</si>
  <si>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</si>
  <si>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</si>
  <si>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</si>
  <si>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</si>
  <si>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</si>
  <si>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</si>
  <si>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</si>
  <si>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</si>
  <si>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</si>
  <si>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</si>
  <si>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</si>
  <si>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</si>
  <si>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</si>
  <si>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</si>
  <si>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</si>
  <si>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</si>
  <si>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</si>
  <si>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</si>
  <si>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</si>
  <si>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</si>
  <si>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</si>
  <si>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</si>
  <si>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</si>
  <si>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</si>
  <si>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</si>
  <si>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</si>
  <si>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</si>
  <si>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</si>
  <si>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</si>
  <si>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</si>
  <si>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</si>
  <si>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</si>
  <si>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</si>
  <si>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</si>
  <si>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</si>
  <si>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</si>
  <si>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</si>
  <si>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</si>
  <si>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</si>
  <si>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</si>
  <si>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</si>
  <si>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</si>
  <si>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</si>
  <si>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</si>
  <si>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</si>
  <si>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</si>
  <si>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</si>
  <si>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</si>
  <si>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</si>
  <si>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</si>
  <si>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</si>
  <si>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</si>
  <si>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</si>
  <si>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</si>
  <si>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</si>
  <si>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</si>
  <si>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</si>
  <si>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</si>
  <si>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</si>
  <si>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</si>
  <si>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</si>
  <si>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</si>
  <si>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</si>
  <si>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</si>
  <si>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</si>
  <si>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</si>
  <si>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</si>
  <si>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</si>
  <si>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</si>
  <si>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</si>
  <si>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</si>
  <si>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</si>
  <si>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</si>
  <si>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</si>
  <si>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</si>
  <si>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</si>
  <si>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</si>
  <si>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</si>
  <si>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</si>
  <si>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</si>
  <si>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</si>
  <si>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</si>
  <si>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</si>
  <si>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</si>
  <si>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</si>
  <si>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</si>
  <si>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</si>
  <si>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</si>
  <si>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</si>
  <si>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</si>
  <si>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</si>
  <si>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</si>
  <si>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</si>
  <si>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</si>
  <si>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</si>
  <si>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</si>
  <si>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</si>
  <si>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</si>
  <si>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</si>
  <si>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</si>
  <si>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</si>
  <si>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</si>
  <si>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</si>
  <si>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</si>
  <si>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</si>
  <si>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</si>
  <si>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</si>
  <si>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</si>
  <si>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</si>
  <si>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</si>
  <si>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</si>
  <si>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</si>
  <si>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</si>
  <si>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</si>
  <si>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</si>
  <si>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</si>
  <si>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</si>
  <si>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</si>
  <si>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</si>
  <si>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</si>
  <si>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</si>
  <si>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</si>
  <si>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</si>
  <si>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</si>
  <si>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</si>
  <si>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</si>
  <si>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</si>
  <si>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</si>
  <si>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</si>
  <si>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</si>
  <si>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</si>
  <si>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</si>
  <si>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</si>
  <si>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</si>
  <si>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</si>
  <si>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</si>
  <si>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</si>
  <si>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</si>
  <si>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</si>
  <si>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</si>
  <si>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</si>
  <si>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</si>
  <si>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</si>
  <si>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</si>
  <si>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</si>
  <si>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</si>
  <si>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</si>
  <si>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</si>
  <si>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</si>
  <si>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</si>
  <si>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</si>
  <si>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</si>
  <si>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</si>
  <si>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</si>
  <si>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</si>
  <si>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</si>
  <si>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</si>
  <si>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</si>
  <si>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</si>
  <si>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</si>
  <si>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</si>
  <si>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</si>
  <si>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</si>
  <si>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</si>
  <si>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</si>
  <si>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</si>
  <si>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</si>
  <si>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</si>
  <si>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</si>
  <si>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</si>
  <si>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</si>
  <si>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</si>
  <si>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</si>
  <si>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</si>
  <si>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</si>
  <si>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</si>
  <si>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</si>
  <si>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</si>
  <si>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</si>
  <si>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</si>
  <si>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</si>
  <si>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</si>
  <si>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</si>
  <si>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</si>
  <si>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</si>
  <si>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</si>
  <si>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</si>
  <si>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</si>
  <si>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</si>
  <si>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</si>
  <si>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</si>
  <si>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</si>
  <si>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</si>
  <si>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</si>
  <si>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</si>
  <si>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</si>
  <si>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</si>
  <si>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</si>
  <si>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</si>
  <si>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</si>
  <si>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</si>
  <si>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</si>
  <si>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</si>
  <si>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</si>
  <si>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</si>
  <si>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</si>
  <si>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</si>
  <si>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</si>
  <si>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</si>
  <si>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</si>
  <si>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</si>
  <si>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</si>
  <si>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</si>
  <si>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</si>
  <si>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</si>
  <si>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</si>
  <si>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</si>
  <si>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</si>
  <si>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</si>
  <si>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</si>
  <si>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</si>
  <si>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</si>
  <si>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</si>
  <si>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</si>
  <si>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</si>
  <si>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</si>
  <si>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</si>
  <si>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</si>
  <si>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</si>
  <si>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</si>
  <si>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</si>
  <si>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</si>
  <si>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</si>
  <si>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</si>
  <si>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</si>
  <si>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</si>
  <si>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</si>
  <si>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</si>
  <si>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</si>
  <si>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</si>
  <si>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</si>
  <si>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</si>
  <si>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</si>
  <si>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</si>
  <si>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</si>
  <si>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</si>
  <si>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</si>
  <si>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</si>
  <si>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</si>
  <si>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</si>
  <si>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</si>
  <si>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</si>
  <si>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</si>
  <si>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</si>
  <si>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</si>
  <si>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</si>
  <si>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</si>
  <si>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</si>
  <si>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</si>
  <si>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</si>
  <si>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</si>
  <si>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</si>
  <si>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</si>
  <si>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</si>
  <si>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</si>
  <si>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</si>
  <si>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</si>
  <si>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</si>
  <si>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</si>
  <si>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</si>
  <si>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</si>
  <si>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</si>
  <si>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</si>
  <si>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</si>
  <si>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</si>
  <si>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</si>
  <si>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</si>
  <si>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</si>
  <si>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</si>
  <si>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</si>
  <si>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</si>
  <si>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</si>
  <si>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</si>
  <si>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</si>
  <si>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</si>
  <si>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</si>
  <si>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</si>
  <si>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</si>
  <si>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</si>
  <si>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</si>
  <si>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</si>
  <si>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</si>
  <si>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</si>
  <si>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</si>
  <si>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</si>
  <si>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</si>
  <si>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</si>
  <si>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</si>
  <si>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</si>
  <si>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</si>
  <si>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</si>
  <si>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</si>
  <si>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</si>
  <si>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</si>
  <si>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</si>
  <si>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</si>
  <si>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</si>
  <si>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</si>
  <si>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</si>
  <si>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</si>
  <si>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</si>
  <si>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</si>
  <si>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</si>
  <si>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</si>
  <si>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</si>
  <si>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</si>
  <si>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</si>
  <si>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</si>
  <si>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</si>
  <si>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</si>
  <si>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</si>
  <si>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</si>
  <si>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</si>
  <si>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</si>
  <si>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</si>
  <si>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</si>
  <si>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</si>
  <si>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</si>
  <si>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</si>
  <si>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</si>
  <si>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</si>
  <si>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</si>
  <si>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</si>
  <si>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</si>
  <si>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</si>
  <si>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</si>
  <si>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</si>
  <si>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</si>
  <si>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</si>
  <si>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</si>
  <si>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</si>
  <si>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</si>
  <si>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</si>
  <si>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</si>
  <si>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</si>
  <si>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</si>
  <si>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</si>
  <si>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</si>
  <si>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</si>
  <si>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</si>
  <si>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</si>
  <si>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</si>
  <si>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</si>
  <si>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</si>
  <si>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</si>
  <si>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</si>
  <si>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</si>
  <si>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</si>
  <si>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</si>
  <si>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</si>
  <si>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</si>
  <si>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</si>
  <si>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</si>
  <si>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</si>
  <si>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</si>
  <si>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</si>
  <si>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</si>
  <si>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</si>
  <si>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</si>
  <si>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</si>
  <si>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</si>
  <si>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</si>
  <si>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</si>
  <si>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</si>
  <si>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</si>
  <si>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</si>
  <si>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</si>
  <si>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</si>
  <si>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</si>
  <si>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</si>
  <si>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</si>
  <si>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</si>
  <si>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</si>
  <si>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</si>
  <si>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</si>
  <si>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</si>
  <si>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</si>
  <si>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</si>
  <si>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</si>
  <si>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</si>
  <si>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</si>
  <si>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</si>
  <si>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</si>
  <si>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</si>
  <si>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</si>
  <si>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</si>
  <si>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</si>
  <si>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</si>
  <si>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</si>
  <si>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</si>
  <si>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</si>
  <si>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</si>
  <si>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</si>
  <si>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</si>
  <si>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</si>
  <si>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</si>
  <si>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</si>
  <si>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</si>
  <si>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</si>
  <si>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</si>
  <si>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</si>
  <si>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</si>
  <si>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</si>
  <si>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</si>
  <si>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</si>
  <si>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</si>
  <si>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</si>
  <si>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</si>
  <si>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</si>
  <si>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</si>
  <si>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</si>
  <si>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</si>
  <si>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</si>
  <si>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</si>
  <si>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</si>
  <si>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</si>
  <si>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</si>
  <si>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</si>
  <si>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</si>
  <si>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</si>
  <si>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</si>
  <si>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</si>
  <si>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</si>
  <si>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</si>
  <si>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</si>
  <si>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</si>
  <si>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</si>
  <si>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</si>
  <si>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</si>
  <si>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</si>
  <si>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</si>
  <si>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</si>
  <si>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</si>
  <si>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</si>
  <si>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</si>
  <si>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</si>
  <si>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</si>
  <si>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</si>
  <si>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</si>
  <si>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</si>
  <si>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</si>
  <si>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</si>
  <si>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</si>
  <si>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</si>
  <si>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</si>
  <si>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</si>
  <si>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</si>
  <si>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</si>
  <si>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</si>
  <si>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</si>
  <si>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</si>
  <si>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</si>
  <si>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</si>
  <si>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</si>
  <si>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</si>
  <si>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</si>
  <si>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</si>
  <si>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</si>
  <si>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</si>
  <si>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</si>
  <si>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</si>
  <si>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</si>
  <si>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</si>
  <si>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</si>
  <si>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</si>
  <si>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</si>
  <si>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</si>
  <si>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</si>
  <si>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</si>
  <si>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</si>
  <si>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</si>
  <si>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</si>
  <si>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</si>
  <si>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</si>
  <si>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</si>
  <si>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</si>
  <si>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</si>
  <si>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</si>
  <si>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</si>
  <si>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</si>
  <si>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</si>
  <si>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</si>
  <si>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</si>
  <si>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</si>
  <si>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</si>
  <si>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</si>
  <si>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</si>
  <si>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</si>
  <si>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</si>
  <si>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</si>
  <si>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</si>
  <si>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</si>
  <si>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</si>
  <si>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</si>
  <si>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</si>
  <si>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</si>
  <si>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</si>
  <si>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</si>
  <si>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</si>
  <si>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</si>
  <si>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</si>
  <si>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</si>
  <si>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</si>
  <si>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</si>
  <si>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</si>
  <si>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</si>
  <si>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</si>
  <si>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</si>
  <si>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</si>
  <si>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</si>
  <si>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</si>
  <si>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</si>
  <si>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</si>
  <si>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</si>
  <si>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</si>
  <si>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</si>
  <si>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</si>
  <si>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</si>
  <si>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</si>
  <si>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</si>
  <si>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</si>
  <si>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</si>
  <si>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</si>
  <si>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</si>
  <si>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</si>
  <si>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</si>
  <si>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</si>
  <si>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</si>
  <si>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</si>
  <si>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</si>
  <si>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</si>
  <si>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</si>
  <si>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</si>
  <si>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</si>
  <si>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</si>
  <si>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</si>
  <si>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</si>
  <si>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</si>
  <si>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</si>
  <si>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</si>
  <si>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</si>
  <si>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</si>
  <si>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</si>
  <si>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</si>
  <si>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</si>
  <si>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</si>
  <si>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</si>
  <si>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</si>
  <si>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</si>
  <si>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</si>
  <si>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</si>
  <si>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</si>
  <si>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</si>
  <si>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</si>
  <si>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</si>
  <si>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</si>
  <si>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</si>
  <si>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</si>
  <si>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</si>
  <si>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</si>
  <si>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</si>
  <si>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</si>
  <si>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</si>
  <si>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</si>
  <si>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</si>
  <si>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</si>
  <si>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</si>
  <si>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</si>
  <si>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</si>
  <si>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</si>
  <si>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</si>
  <si>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</si>
  <si>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</si>
  <si>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</si>
  <si>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</si>
  <si>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</si>
  <si>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</si>
  <si>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</si>
  <si>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</si>
  <si>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</si>
  <si>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</si>
  <si>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</si>
  <si>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</si>
  <si>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</si>
  <si>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</si>
  <si>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</si>
  <si>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</si>
  <si>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</si>
  <si>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</si>
  <si>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</si>
  <si>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</si>
  <si>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</si>
  <si>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</si>
  <si>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</si>
  <si>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</si>
  <si>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</si>
  <si>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</si>
  <si>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</si>
  <si>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</si>
  <si>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</si>
  <si>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</si>
  <si>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</si>
  <si>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</si>
  <si>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</si>
  <si>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</si>
  <si>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</si>
  <si>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</si>
  <si>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</si>
  <si>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</si>
  <si>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</si>
  <si>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</si>
  <si>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</si>
  <si>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</si>
  <si>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</si>
  <si>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</si>
  <si>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</si>
  <si>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</si>
  <si>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</si>
  <si>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</si>
  <si>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</si>
  <si>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</si>
  <si>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</si>
  <si>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</si>
  <si>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</si>
  <si>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</si>
  <si>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</si>
  <si>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</si>
  <si>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</si>
  <si>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</si>
  <si>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</si>
  <si>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</si>
  <si>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</si>
  <si>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</si>
  <si>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</si>
  <si>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</si>
  <si>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</si>
  <si>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</si>
  <si>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</si>
  <si>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</si>
  <si>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</si>
  <si>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</si>
  <si>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</si>
  <si>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</si>
  <si>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</si>
  <si>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</si>
  <si>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</si>
  <si>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</si>
  <si>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</si>
  <si>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</si>
  <si>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</si>
  <si>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</si>
  <si>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</si>
  <si>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</si>
  <si>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</si>
  <si>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</si>
  <si>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</si>
  <si>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</si>
  <si>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</si>
  <si>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</si>
  <si>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</si>
  <si>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</si>
  <si>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</si>
  <si>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</si>
  <si>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</si>
  <si>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</si>
  <si>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</si>
  <si>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</si>
  <si>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</si>
  <si>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</si>
  <si>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</si>
  <si>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</si>
  <si>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</si>
  <si>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</si>
  <si>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</si>
  <si>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</si>
  <si>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</si>
  <si>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</si>
  <si>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</si>
  <si>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</si>
  <si>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</si>
  <si>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</si>
  <si>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</si>
  <si>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</si>
  <si>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</si>
  <si>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</si>
  <si>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</si>
  <si>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</si>
  <si>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</si>
  <si>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</si>
  <si>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</si>
  <si>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</si>
  <si>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</si>
  <si>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</si>
  <si>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</si>
  <si>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</si>
  <si>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</si>
  <si>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</si>
  <si>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</si>
  <si>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</si>
  <si>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</si>
  <si>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</si>
  <si>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</si>
  <si>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</si>
  <si>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</si>
  <si>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</si>
  <si>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</si>
  <si>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</si>
  <si>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</si>
  <si>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</si>
  <si>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</si>
  <si>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</si>
  <si>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</si>
  <si>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</si>
  <si>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</si>
  <si>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</si>
  <si>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</si>
  <si>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</si>
  <si>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</si>
  <si>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</si>
  <si>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</si>
  <si>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</si>
  <si>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</si>
  <si>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</si>
  <si>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</si>
  <si>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</si>
  <si>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</si>
  <si>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</si>
  <si>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</si>
  <si>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</si>
  <si>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</si>
  <si>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</si>
  <si>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</si>
  <si>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</si>
  <si>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</si>
  <si>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</si>
  <si>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</si>
  <si>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</si>
  <si>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</si>
  <si>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</si>
  <si>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</si>
  <si>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</si>
  <si>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</si>
  <si>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</si>
  <si>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</si>
  <si>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</si>
  <si>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</si>
  <si>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</si>
  <si>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</si>
  <si>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</si>
  <si>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</si>
  <si>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</si>
  <si>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</si>
  <si>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</si>
  <si>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</si>
  <si>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</si>
  <si>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</si>
  <si>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</si>
  <si>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</si>
  <si>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</si>
  <si>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</si>
  <si>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</si>
  <si>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</si>
  <si>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</si>
  <si>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</si>
  <si>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</si>
  <si>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</si>
  <si>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</si>
  <si>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</si>
  <si>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</si>
  <si>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</si>
  <si>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</si>
  <si>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</si>
  <si>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</si>
  <si>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</si>
  <si>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</si>
  <si>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</si>
  <si>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</si>
  <si>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</si>
  <si>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</si>
  <si>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</si>
  <si>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</si>
  <si>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</si>
  <si>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</si>
  <si>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</si>
  <si>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</si>
  <si>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</si>
  <si>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</si>
  <si>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</si>
  <si>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</si>
  <si>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</si>
  <si>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</si>
  <si>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</si>
  <si>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</si>
  <si>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</si>
  <si>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</si>
  <si>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</si>
  <si>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</si>
  <si>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</si>
  <si>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</si>
  <si>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</si>
  <si>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</si>
  <si>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</si>
  <si>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</si>
  <si>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</si>
  <si>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</si>
  <si>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</si>
  <si>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</si>
  <si>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</si>
  <si>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</si>
  <si>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</si>
  <si>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</si>
  <si>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</si>
  <si>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</si>
  <si>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</si>
  <si>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</si>
  <si>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</si>
  <si>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</si>
  <si>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</si>
  <si>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</si>
  <si>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</si>
  <si>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</si>
  <si>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</si>
  <si>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</si>
  <si>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</si>
  <si>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</si>
  <si>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</si>
  <si>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</si>
  <si>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</si>
  <si>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</si>
  <si>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</si>
  <si>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</si>
  <si>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</si>
  <si>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</si>
  <si>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</si>
  <si>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</si>
  <si>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</si>
  <si>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</si>
  <si>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</si>
  <si>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</si>
  <si>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</si>
  <si>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</si>
  <si>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</si>
  <si>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</si>
  <si>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</si>
  <si>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</si>
  <si>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</si>
  <si>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</si>
  <si>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</si>
  <si>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</si>
  <si>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</si>
  <si>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</si>
  <si>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</si>
  <si>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</si>
  <si>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</si>
  <si>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</si>
  <si>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</si>
  <si>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</si>
  <si>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</si>
  <si>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</si>
  <si>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</si>
  <si>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</si>
  <si>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</si>
  <si>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</si>
  <si>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</si>
  <si>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</si>
  <si>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</si>
  <si>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</si>
  <si>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</si>
  <si>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</si>
  <si>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</si>
  <si>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</si>
  <si>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</si>
  <si>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</si>
  <si>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</si>
  <si>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</si>
  <si>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</si>
  <si>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</si>
  <si>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</si>
  <si>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</si>
  <si>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</si>
  <si>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</si>
  <si>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</si>
  <si>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</si>
  <si>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</si>
  <si>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</si>
  <si>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</si>
  <si>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</si>
  <si>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</si>
  <si>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</si>
  <si>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</si>
  <si>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</si>
  <si>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</si>
  <si>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</si>
  <si>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</si>
  <si>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</si>
  <si>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</si>
  <si>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</si>
  <si>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</si>
  <si>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</si>
  <si>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</si>
  <si>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</si>
  <si>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</si>
  <si>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</si>
  <si>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</si>
  <si>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</si>
  <si>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</si>
  <si>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</si>
  <si>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</si>
  <si>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</si>
  <si>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</si>
  <si>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</si>
  <si>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</si>
  <si>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</si>
  <si>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</si>
  <si>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</si>
  <si>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</si>
  <si>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</si>
  <si>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</si>
  <si>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</si>
  <si>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</si>
  <si>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</si>
  <si>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</si>
  <si>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</si>
  <si>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</si>
  <si>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</si>
  <si>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</si>
  <si>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</si>
  <si>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</si>
  <si>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</si>
  <si>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</si>
  <si>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</si>
  <si>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</si>
  <si>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</si>
  <si>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</si>
  <si>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</si>
  <si>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</si>
  <si>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</si>
  <si>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</si>
  <si>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</si>
  <si>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</si>
  <si>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</si>
  <si>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</si>
  <si>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</si>
  <si>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</si>
  <si>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</si>
  <si>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</si>
  <si>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</si>
  <si>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</si>
  <si>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</si>
  <si>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</si>
  <si>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</si>
  <si>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</si>
  <si>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</si>
  <si>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</si>
  <si>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</si>
  <si>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</si>
  <si>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</si>
  <si>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</si>
  <si>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</si>
  <si>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</si>
  <si>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</si>
  <si>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</si>
  <si>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</si>
  <si>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</si>
  <si>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</si>
  <si>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</si>
  <si>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</si>
  <si>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</si>
  <si>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</si>
  <si>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</si>
  <si>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</si>
  <si>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</si>
  <si>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</si>
  <si>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</si>
  <si>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</si>
  <si>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</si>
  <si>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</si>
  <si>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</si>
  <si>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</si>
  <si>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</si>
  <si>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</si>
  <si>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</si>
  <si>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</si>
  <si>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</si>
  <si>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</si>
  <si>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</si>
  <si>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</si>
  <si>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</si>
  <si>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</si>
  <si>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</si>
  <si>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</si>
  <si>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</si>
  <si>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</si>
  <si>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</si>
  <si>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</si>
  <si>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</si>
  <si>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</si>
  <si>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</si>
  <si>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</si>
  <si>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</si>
  <si>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</si>
  <si>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</si>
  <si>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</si>
  <si>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</si>
  <si>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</si>
  <si>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</si>
  <si>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</si>
  <si>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</si>
  <si>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</si>
  <si>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</si>
  <si>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</si>
  <si>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</si>
  <si>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</si>
  <si>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</si>
  <si>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</si>
  <si>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</si>
  <si>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</si>
  <si>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</si>
  <si>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</si>
  <si>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</si>
  <si>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</si>
  <si>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</si>
  <si>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</si>
  <si>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</si>
  <si>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</si>
  <si>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</si>
  <si>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</si>
  <si>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</si>
  <si>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</si>
  <si>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</si>
  <si>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</si>
  <si>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</si>
  <si>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</si>
  <si>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</si>
  <si>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</si>
  <si>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</si>
  <si>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</si>
  <si>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</si>
  <si>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</si>
  <si>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</si>
  <si>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</si>
  <si>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</si>
  <si>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</si>
  <si>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</si>
  <si>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</si>
  <si>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</si>
  <si>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</si>
  <si>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</si>
  <si>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</si>
  <si>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</si>
  <si>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</si>
  <si>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</si>
  <si>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</si>
  <si>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</si>
  <si>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</si>
  <si>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</si>
  <si>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</si>
  <si>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</si>
  <si>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</si>
  <si>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</si>
  <si>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</si>
  <si>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</si>
  <si>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</si>
  <si>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</si>
  <si>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</si>
  <si>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</si>
  <si>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</si>
  <si>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</si>
  <si>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</si>
  <si>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</si>
  <si>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</si>
  <si>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</si>
  <si>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</si>
  <si>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</si>
  <si>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</si>
  <si>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</si>
  <si>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</si>
  <si>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</si>
  <si>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</si>
  <si>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</si>
  <si>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</si>
  <si>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</si>
  <si>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</si>
  <si>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</si>
  <si>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</si>
  <si>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</si>
  <si>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</si>
  <si>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</si>
  <si>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</si>
  <si>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</si>
  <si>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</si>
  <si>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</si>
  <si>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</si>
  <si>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</si>
  <si>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</si>
  <si>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</si>
  <si>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</si>
  <si>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</si>
  <si>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</si>
  <si>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</si>
  <si>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</si>
  <si>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</si>
  <si>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</si>
  <si>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</si>
  <si>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</si>
  <si>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</si>
  <si>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</si>
  <si>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</si>
  <si>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</si>
  <si>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</si>
  <si>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</si>
  <si>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</si>
  <si>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</si>
  <si>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</si>
  <si>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</si>
  <si>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</si>
  <si>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</si>
  <si>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</si>
  <si>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</si>
  <si>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</si>
  <si>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</si>
  <si>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</si>
  <si>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</si>
  <si>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</si>
  <si>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</si>
  <si>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</si>
  <si>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</si>
  <si>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</si>
  <si>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</si>
  <si>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</si>
  <si>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</si>
  <si>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</si>
  <si>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</si>
  <si>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</si>
  <si>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</si>
  <si>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</si>
  <si>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</si>
  <si>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</si>
  <si>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</si>
  <si>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</si>
  <si>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</si>
  <si>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</si>
  <si>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</si>
  <si>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</si>
  <si>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</si>
  <si>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</si>
  <si>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</si>
  <si>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</si>
  <si>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</si>
  <si>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</si>
  <si>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</si>
  <si>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</si>
  <si>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</si>
  <si>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</si>
  <si>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</si>
  <si>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</si>
  <si>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</si>
  <si>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</si>
  <si>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</si>
  <si>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</si>
  <si>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</si>
  <si>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</si>
  <si>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</si>
  <si>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</si>
  <si>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</si>
  <si>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</si>
  <si>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</si>
  <si>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</si>
  <si>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</si>
  <si>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</si>
  <si>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</si>
  <si>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</si>
  <si>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</si>
  <si>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</si>
  <si>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</si>
  <si>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</si>
  <si>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</si>
  <si>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</si>
  <si>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</si>
  <si>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</si>
  <si>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</si>
  <si>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</si>
  <si>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</si>
  <si>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</si>
  <si>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</si>
  <si>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</si>
  <si>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</si>
  <si>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</si>
  <si>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</si>
  <si>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</si>
  <si>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</si>
  <si>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</si>
  <si>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</si>
  <si>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</si>
  <si>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</si>
  <si>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</si>
  <si>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</si>
  <si>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</si>
  <si>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</si>
  <si>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</si>
  <si>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</si>
  <si>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</si>
  <si>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</si>
  <si>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</si>
  <si>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</si>
  <si>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</si>
  <si>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</si>
  <si>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</si>
  <si>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</si>
  <si>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</si>
  <si>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</si>
  <si>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</si>
  <si>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</si>
  <si>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</si>
  <si>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</si>
  <si>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</si>
  <si>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</si>
  <si>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</si>
  <si>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</si>
  <si>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</si>
  <si>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</si>
  <si>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</si>
  <si>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</si>
  <si>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</si>
  <si>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</si>
  <si>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</si>
  <si>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</si>
  <si>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</si>
  <si>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</si>
  <si>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</si>
  <si>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</si>
  <si>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</si>
  <si>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</si>
  <si>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</si>
  <si>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</si>
  <si>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</si>
  <si>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</si>
  <si>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</si>
  <si>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</si>
  <si>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</si>
  <si>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</si>
  <si>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</si>
  <si>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</si>
  <si>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</si>
  <si>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</si>
  <si>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</si>
  <si>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</si>
  <si>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</si>
  <si>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</si>
  <si>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</si>
  <si>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</si>
  <si>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</si>
  <si>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</si>
  <si>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</si>
  <si>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</si>
  <si>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</si>
  <si>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</si>
  <si>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</si>
  <si>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</si>
  <si>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</si>
  <si>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</si>
  <si>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</si>
  <si>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</si>
  <si>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</si>
  <si>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</si>
  <si>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</si>
  <si>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</si>
  <si>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</si>
  <si>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</si>
  <si>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</si>
  <si>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</si>
  <si>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</si>
  <si>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</si>
  <si>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</si>
  <si>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</si>
  <si>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</si>
  <si>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</si>
  <si>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</si>
  <si>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</si>
  <si>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</si>
  <si>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</si>
  <si>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</si>
  <si>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</si>
  <si>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</si>
  <si>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</si>
  <si>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</si>
  <si>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</si>
  <si>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</si>
  <si>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</si>
  <si>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</si>
  <si>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</si>
  <si>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</si>
  <si>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</si>
  <si>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</si>
  <si>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</si>
  <si>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</si>
  <si>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</si>
  <si>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</si>
  <si>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</si>
  <si>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</si>
  <si>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</si>
  <si>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</si>
  <si>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</si>
  <si>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</si>
  <si>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</si>
  <si>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</si>
  <si>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</si>
  <si>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</si>
  <si>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</si>
  <si>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</si>
  <si>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</si>
  <si>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</si>
  <si>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</si>
  <si>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</si>
  <si>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</si>
  <si>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</si>
  <si>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</si>
  <si>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</si>
  <si>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</si>
  <si>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</si>
  <si>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</si>
  <si>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</si>
  <si>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</si>
  <si>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</si>
  <si>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</si>
  <si>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</si>
  <si>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</si>
  <si>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</si>
  <si>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</si>
  <si>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</si>
  <si>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</si>
  <si>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</si>
  <si>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</si>
  <si>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</si>
  <si>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</si>
  <si>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</si>
  <si>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</si>
  <si>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</si>
  <si>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</si>
  <si>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</si>
  <si>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</si>
  <si>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</si>
  <si>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</si>
  <si>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</si>
  <si>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</si>
  <si>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</si>
  <si>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</si>
  <si>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</si>
  <si>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</si>
  <si>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</si>
  <si>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</si>
  <si>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</si>
  <si>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</si>
  <si>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</si>
  <si>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</si>
  <si>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</si>
  <si>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</si>
  <si>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</si>
  <si>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</si>
  <si>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</si>
  <si>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</si>
  <si>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</si>
  <si>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</si>
  <si>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</si>
  <si>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</si>
  <si>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</si>
  <si>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</si>
  <si>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</si>
  <si>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</si>
  <si>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</si>
  <si>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</si>
  <si>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</si>
  <si>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</si>
  <si>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</si>
  <si>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</si>
  <si>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</si>
  <si>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</si>
  <si>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</si>
  <si>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</si>
  <si>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</si>
  <si>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</si>
  <si>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</si>
  <si>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</si>
  <si>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</si>
  <si>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</si>
  <si>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</si>
  <si>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</si>
  <si>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</si>
  <si>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</si>
  <si>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</si>
  <si>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</si>
  <si>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</si>
  <si>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</si>
  <si>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</si>
  <si>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</si>
  <si>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</si>
  <si>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</si>
  <si>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</si>
  <si>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</si>
  <si>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</si>
  <si>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</si>
  <si>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</si>
  <si>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</si>
  <si>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</si>
  <si>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</si>
  <si>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</si>
  <si>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</si>
  <si>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</si>
  <si>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</si>
  <si>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</si>
  <si>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</si>
  <si>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</si>
  <si>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</si>
  <si>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</si>
  <si>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</si>
  <si>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</si>
  <si>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</si>
  <si>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</si>
  <si>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</si>
  <si>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</si>
  <si>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</si>
  <si>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</si>
  <si>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</si>
  <si>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</si>
  <si>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</si>
  <si>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</si>
  <si>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</si>
  <si>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</si>
  <si>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</si>
  <si>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</si>
  <si>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</si>
  <si>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</si>
  <si>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</si>
  <si>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</si>
  <si>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</si>
  <si>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</si>
  <si>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</si>
  <si>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</si>
  <si>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</si>
  <si>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</si>
  <si>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</si>
  <si>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</si>
  <si>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</si>
  <si>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</si>
  <si>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</si>
  <si>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</si>
  <si>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</si>
  <si>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</si>
  <si>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</si>
  <si>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</si>
  <si>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</si>
  <si>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</si>
  <si>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</si>
  <si>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</si>
  <si>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</si>
  <si>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</si>
  <si>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</si>
  <si>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</si>
  <si>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</si>
  <si>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</si>
  <si>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</si>
  <si>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</si>
  <si>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</si>
  <si>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</si>
  <si>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</si>
  <si>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</si>
  <si>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</si>
  <si>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</si>
  <si>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</si>
  <si>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</si>
  <si>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</si>
  <si>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</si>
  <si>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</si>
  <si>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</si>
  <si>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</si>
  <si>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</si>
  <si>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</si>
  <si>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</si>
  <si>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</si>
  <si>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</si>
  <si>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</si>
  <si>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</si>
  <si>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</si>
  <si>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</si>
  <si>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</si>
  <si>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</si>
  <si>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</si>
  <si>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</si>
  <si>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</si>
  <si>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</si>
  <si>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</si>
  <si>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</si>
  <si>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</si>
  <si>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</si>
  <si>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</si>
  <si>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</si>
  <si>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</si>
  <si>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</si>
  <si>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</si>
  <si>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</si>
  <si>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</si>
  <si>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</si>
  <si>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</si>
  <si>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</si>
  <si>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</si>
  <si>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</si>
  <si>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</si>
  <si>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</si>
  <si>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</si>
  <si>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</si>
  <si>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</si>
  <si>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</si>
  <si>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</si>
  <si>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</si>
  <si>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</si>
  <si>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</si>
  <si>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</si>
  <si>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</si>
  <si>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</si>
  <si>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</si>
  <si>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</si>
  <si>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</si>
  <si>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</si>
  <si>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</si>
  <si>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</si>
  <si>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</si>
  <si>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</si>
  <si>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</si>
  <si>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</si>
  <si>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</si>
  <si>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</si>
  <si>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</si>
  <si>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</si>
  <si>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</si>
  <si>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</si>
  <si>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</si>
  <si>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</si>
  <si>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</si>
  <si>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</si>
  <si>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</si>
  <si>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</si>
  <si>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</si>
  <si>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</si>
  <si>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</si>
  <si>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</si>
  <si>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</si>
  <si>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</si>
  <si>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</si>
  <si>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</si>
  <si>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</si>
  <si>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</si>
  <si>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</si>
  <si>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</si>
  <si>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</si>
  <si>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</si>
  <si>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</si>
  <si>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</si>
  <si>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</si>
  <si>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</si>
  <si>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</si>
  <si>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</si>
  <si>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</si>
  <si>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</si>
  <si>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</si>
  <si>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</si>
  <si>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</si>
  <si>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</si>
  <si>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</si>
  <si>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</si>
  <si>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</si>
  <si>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</si>
  <si>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</si>
  <si>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</si>
  <si>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</si>
  <si>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</si>
  <si>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</si>
  <si>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</si>
  <si>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</si>
  <si>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</si>
  <si>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</si>
  <si>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</si>
  <si>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</si>
  <si>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</si>
  <si>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</si>
  <si>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</si>
  <si>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</si>
  <si>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</si>
  <si>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</si>
  <si>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</si>
  <si>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</si>
  <si>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</si>
  <si>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</si>
  <si>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</si>
  <si>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</si>
  <si>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</si>
  <si>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</si>
  <si>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</si>
  <si>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</si>
  <si>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</si>
  <si>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</si>
  <si>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</si>
  <si>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</si>
  <si>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</si>
  <si>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</si>
  <si>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</si>
  <si>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</si>
  <si>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</si>
  <si>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</si>
  <si>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</si>
  <si>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</si>
  <si>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</si>
  <si>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</si>
  <si>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</si>
  <si>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</si>
  <si>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</si>
  <si>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</si>
  <si>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</si>
  <si>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</si>
  <si>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</si>
  <si>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</si>
  <si>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</si>
  <si>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</si>
  <si>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</si>
  <si>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</si>
  <si>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</si>
  <si>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</si>
  <si>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</si>
  <si>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</si>
  <si>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</si>
  <si>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</si>
  <si>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</si>
  <si>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</si>
  <si>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</si>
  <si>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</si>
  <si>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</si>
  <si>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</si>
  <si>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</si>
  <si>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</si>
  <si>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</si>
  <si>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</si>
  <si>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</si>
  <si>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</si>
  <si>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</si>
  <si>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</si>
  <si>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</si>
  <si>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</si>
  <si>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</si>
  <si>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</si>
  <si>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</si>
  <si>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</si>
  <si>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</si>
  <si>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</si>
  <si>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</si>
  <si>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</si>
  <si>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</si>
  <si>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</si>
  <si>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</si>
  <si>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</si>
  <si>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</si>
  <si>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</si>
  <si>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</si>
  <si>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</si>
  <si>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</si>
  <si>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</si>
  <si>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</si>
  <si>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</si>
  <si>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</si>
  <si>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</si>
  <si>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</si>
  <si>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</si>
  <si>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</si>
  <si>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</si>
  <si>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</si>
  <si>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</si>
  <si>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</si>
  <si>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</si>
  <si>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</si>
  <si>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</si>
  <si>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</si>
  <si>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</si>
  <si>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</si>
  <si>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</si>
  <si>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</si>
  <si>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</si>
  <si>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</si>
  <si>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</si>
  <si>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</si>
  <si>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</si>
  <si>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</si>
  <si>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</si>
  <si>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</si>
  <si>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</si>
  <si>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</si>
  <si>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</si>
  <si>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</si>
  <si>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</si>
  <si>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</si>
  <si>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</si>
  <si>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</si>
  <si>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</si>
  <si>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</si>
  <si>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</si>
  <si>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</si>
  <si>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</si>
  <si>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</si>
  <si>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</si>
  <si>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</si>
  <si>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</si>
  <si>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</si>
  <si>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</si>
  <si>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</si>
  <si>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</si>
  <si>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</si>
  <si>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</si>
  <si>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</si>
  <si>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</si>
  <si>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</si>
  <si>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</si>
  <si>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</si>
  <si>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</si>
  <si>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</si>
  <si>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</si>
  <si>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</si>
  <si>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</si>
  <si>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</si>
  <si>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</si>
  <si>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</si>
  <si>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</si>
  <si>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</si>
  <si>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</si>
  <si>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</si>
  <si>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</si>
  <si>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</si>
  <si>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</si>
  <si>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</si>
  <si>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</si>
  <si>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</si>
  <si>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</si>
  <si>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</si>
  <si>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</si>
  <si>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</si>
  <si>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</si>
  <si>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</si>
  <si>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</si>
  <si>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</si>
  <si>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</si>
  <si>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</si>
  <si>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</si>
  <si>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</si>
  <si>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</si>
  <si>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</si>
  <si>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</si>
  <si>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</si>
  <si>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</si>
  <si>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</si>
  <si>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</si>
  <si>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</si>
  <si>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</si>
  <si>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</si>
  <si>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</si>
  <si>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</si>
  <si>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</si>
  <si>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</si>
  <si>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</si>
  <si>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</si>
  <si>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</si>
  <si>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</si>
  <si>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</si>
  <si>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</si>
  <si>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</si>
  <si>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</si>
  <si>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</si>
  <si>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</si>
  <si>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</si>
  <si>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</si>
  <si>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</si>
  <si>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</si>
  <si>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</si>
  <si>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</si>
  <si>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</si>
  <si>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</si>
  <si>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</si>
  <si>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</si>
  <si>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</si>
  <si>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</si>
  <si>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</si>
  <si>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</si>
  <si>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</si>
  <si>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</si>
  <si>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</si>
  <si>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</si>
  <si>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</si>
  <si>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</si>
  <si>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</si>
  <si>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</si>
  <si>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</si>
  <si>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</si>
  <si>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</si>
  <si>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</si>
  <si>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</si>
  <si>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</si>
  <si>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</si>
  <si>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</si>
  <si>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</si>
  <si>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</si>
  <si>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</si>
  <si>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</si>
  <si>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</si>
  <si>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</si>
  <si>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</si>
  <si>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</si>
  <si>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</si>
  <si>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</si>
  <si>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</si>
  <si>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</si>
  <si>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</si>
  <si>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</si>
  <si>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</si>
  <si>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</si>
  <si>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</si>
  <si>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</si>
  <si>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</si>
  <si>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</si>
  <si>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</si>
  <si>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</si>
  <si>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</si>
  <si>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</si>
  <si>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</si>
  <si>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</si>
  <si>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</si>
  <si>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</si>
  <si>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</si>
  <si>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</si>
  <si>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</si>
  <si>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</si>
  <si>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</si>
  <si>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</si>
  <si>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</si>
  <si>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</si>
  <si>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</si>
  <si>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</si>
  <si>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</si>
  <si>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</si>
  <si>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</si>
  <si>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</si>
  <si>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</si>
  <si>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</si>
  <si>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</si>
  <si>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</si>
  <si>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</si>
  <si>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</si>
  <si>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</si>
  <si>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</si>
  <si>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</si>
  <si>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</si>
  <si>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</si>
  <si>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</si>
  <si>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</si>
  <si>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</si>
  <si>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</si>
  <si>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</si>
  <si>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</si>
  <si>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</si>
  <si>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</si>
  <si>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</si>
  <si>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</si>
  <si>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</si>
  <si>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</si>
  <si>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</si>
  <si>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</si>
  <si>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</si>
  <si>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</si>
  <si>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</si>
  <si>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</si>
  <si>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</si>
  <si>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</si>
  <si>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</si>
  <si>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</si>
  <si>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</si>
  <si>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</si>
  <si>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</si>
  <si>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</si>
  <si>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</si>
  <si>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</si>
  <si>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</si>
  <si>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</si>
  <si>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</si>
  <si>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</si>
  <si>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</si>
  <si>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</si>
  <si>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</si>
  <si>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</si>
  <si>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</si>
  <si>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</si>
  <si>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</si>
  <si>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</si>
  <si>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</si>
  <si>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</si>
  <si>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</si>
  <si>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</si>
  <si>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</si>
  <si>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</si>
  <si>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</si>
  <si>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</si>
  <si>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</si>
  <si>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</si>
  <si>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</si>
  <si>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</si>
  <si>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</si>
  <si>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</si>
  <si>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</si>
  <si>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</si>
  <si>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</si>
  <si>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</si>
  <si>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</si>
  <si>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</si>
  <si>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</si>
  <si>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</si>
  <si>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</si>
  <si>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</si>
  <si>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</si>
  <si>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</si>
  <si>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</si>
  <si>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</si>
  <si>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</si>
  <si>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</si>
  <si>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</si>
  <si>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</si>
  <si>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</si>
  <si>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</si>
  <si>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</si>
  <si>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</si>
  <si>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</si>
  <si>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</si>
  <si>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</si>
  <si>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</si>
  <si>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</si>
  <si>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</si>
  <si>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</si>
  <si>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</si>
  <si>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</si>
  <si>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</si>
  <si>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</si>
  <si>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</si>
  <si>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</si>
  <si>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</si>
  <si>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</si>
  <si>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</si>
  <si>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</si>
  <si>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</si>
  <si>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</si>
  <si>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</si>
  <si>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</si>
  <si>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</si>
  <si>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</si>
  <si>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</si>
  <si>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</si>
  <si>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</si>
  <si>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</si>
  <si>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</si>
  <si>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</si>
  <si>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</si>
  <si>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</si>
  <si>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</si>
  <si>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</si>
  <si>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</si>
  <si>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</si>
  <si>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</si>
  <si>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</si>
  <si>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</si>
  <si>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</si>
  <si>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</si>
  <si>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</si>
  <si>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</si>
  <si>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</si>
  <si>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</si>
  <si>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</si>
  <si>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</si>
  <si>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</si>
  <si>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</si>
  <si>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</si>
  <si>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</si>
  <si>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</si>
  <si>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</si>
  <si>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</si>
  <si>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</si>
  <si>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</si>
  <si>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</si>
  <si>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</si>
  <si>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</si>
  <si>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</si>
  <si>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</si>
  <si>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</si>
  <si>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</si>
  <si>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</si>
  <si>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</si>
  <si>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</si>
  <si>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</si>
  <si>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</si>
  <si>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</si>
  <si>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</si>
  <si>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</si>
  <si>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</si>
  <si>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</si>
  <si>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</si>
  <si>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</si>
  <si>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</si>
  <si>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</si>
  <si>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</si>
  <si>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</si>
  <si>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</si>
  <si>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</si>
  <si>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</si>
  <si>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</si>
  <si>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</si>
  <si>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</si>
  <si>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</si>
  <si>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</si>
  <si>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</si>
  <si>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</si>
  <si>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</si>
  <si>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</si>
  <si>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</si>
  <si>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</si>
  <si>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</si>
  <si>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</si>
  <si>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</si>
  <si>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</si>
  <si>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</si>
  <si>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</si>
  <si>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</si>
  <si>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</si>
  <si>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</si>
  <si>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</si>
  <si>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</si>
  <si>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</si>
  <si>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</si>
  <si>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</si>
  <si>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</si>
  <si>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</si>
  <si>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</si>
  <si>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</si>
  <si>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</si>
  <si>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</si>
  <si>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</si>
  <si>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</si>
  <si>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</si>
  <si>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</si>
  <si>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</si>
  <si>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</si>
  <si>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</si>
  <si>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</si>
  <si>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</si>
  <si>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</si>
  <si>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</si>
  <si>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</si>
  <si>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</si>
  <si>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</si>
  <si>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</si>
  <si>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</si>
  <si>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</si>
  <si>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</si>
  <si>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</si>
  <si>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</si>
  <si>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</si>
  <si>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</si>
  <si>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</si>
  <si>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</si>
  <si>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</si>
  <si>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</si>
  <si>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</si>
  <si>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</si>
  <si>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</si>
  <si>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</si>
  <si>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</si>
  <si>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</si>
  <si>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</si>
  <si>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</si>
  <si>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</si>
  <si>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</si>
  <si>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</si>
  <si>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</si>
  <si>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</si>
  <si>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</si>
  <si>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</si>
  <si>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</si>
  <si>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</si>
  <si>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</si>
  <si>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</si>
  <si>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</si>
  <si>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</si>
  <si>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</si>
  <si>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</si>
  <si>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</si>
  <si>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</si>
  <si>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</si>
  <si>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</si>
  <si>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</si>
  <si>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</si>
  <si>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</si>
  <si>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</si>
  <si>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</si>
  <si>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</si>
  <si>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</si>
  <si>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</si>
  <si>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</si>
  <si>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</si>
  <si>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</si>
  <si>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</si>
  <si>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</si>
  <si>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</si>
  <si>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</si>
  <si>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</si>
  <si>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</si>
  <si>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</si>
  <si>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</si>
  <si>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</si>
  <si>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</si>
  <si>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</si>
  <si>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</si>
  <si>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</si>
  <si>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</si>
  <si>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</si>
  <si>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</si>
  <si>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</si>
  <si>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</si>
  <si>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</si>
  <si>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</si>
  <si>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</si>
  <si>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</si>
  <si>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</si>
  <si>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</si>
  <si>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</si>
  <si>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</si>
  <si>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</si>
  <si>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</si>
  <si>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</si>
  <si>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</si>
  <si>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</si>
  <si>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</si>
  <si>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</si>
  <si>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</si>
  <si>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</si>
  <si>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</si>
  <si>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</si>
  <si>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</si>
  <si>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</si>
  <si>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</si>
  <si>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</si>
  <si>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</si>
  <si>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</si>
  <si>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</si>
  <si>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</si>
  <si>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</si>
  <si>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</si>
  <si>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</si>
  <si>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</si>
  <si>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</si>
  <si>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</si>
  <si>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</si>
  <si>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</si>
  <si>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</si>
  <si>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</si>
  <si>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</si>
  <si>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</si>
  <si>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</si>
  <si>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</si>
  <si>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</si>
  <si>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</si>
  <si>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</si>
  <si>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</si>
  <si>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</si>
  <si>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</si>
  <si>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</si>
  <si>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</si>
  <si>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</si>
  <si>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</si>
  <si>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</si>
  <si>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</si>
  <si>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</si>
  <si>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</si>
  <si>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</si>
  <si>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</si>
  <si>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</si>
  <si>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</si>
  <si>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</si>
  <si>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</si>
  <si>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</si>
  <si>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</si>
  <si>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</si>
  <si>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</si>
  <si>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</si>
  <si>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</si>
  <si>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</si>
  <si>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</si>
  <si>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</si>
  <si>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</si>
  <si>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</si>
  <si>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</si>
  <si>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</si>
  <si>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</si>
  <si>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</si>
  <si>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</si>
  <si>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</si>
  <si>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</si>
  <si>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</si>
  <si>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</si>
  <si>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</si>
  <si>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</si>
  <si>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</si>
  <si>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</si>
  <si>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</si>
  <si>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</si>
  <si>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</si>
  <si>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</si>
  <si>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</si>
  <si>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</si>
  <si>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</si>
  <si>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</si>
  <si>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</si>
  <si>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</si>
  <si>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</si>
  <si>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</si>
  <si>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</si>
  <si>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</si>
  <si>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</si>
  <si>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</si>
  <si>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</si>
  <si>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</si>
  <si>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</si>
  <si>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</si>
  <si>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</si>
  <si>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</si>
  <si>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</si>
  <si>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</si>
  <si>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</si>
  <si>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</si>
  <si>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</si>
  <si>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</si>
  <si>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</si>
  <si>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</si>
  <si>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</si>
  <si>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</si>
  <si>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</si>
  <si>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</si>
  <si>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</si>
  <si>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</si>
  <si>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</si>
  <si>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</si>
  <si>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</si>
  <si>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</si>
  <si>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</si>
  <si>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</si>
  <si>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</si>
  <si>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</si>
  <si>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</si>
  <si>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</si>
  <si>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</si>
  <si>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</si>
  <si>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</si>
  <si>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</si>
  <si>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</si>
  <si>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</si>
  <si>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</si>
  <si>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</si>
  <si>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</si>
  <si>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</si>
  <si>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</si>
  <si>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</si>
  <si>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</si>
  <si>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</si>
  <si>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</si>
  <si>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</si>
  <si>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</si>
  <si>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</si>
  <si>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</si>
  <si>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</si>
  <si>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</si>
  <si>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</si>
  <si>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</si>
  <si>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</si>
  <si>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</si>
  <si>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</si>
  <si>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</si>
  <si>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</si>
  <si>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</si>
  <si>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</si>
  <si>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</si>
  <si>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</si>
  <si>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</si>
  <si>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</si>
  <si>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</si>
  <si>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</si>
  <si>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</si>
  <si>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</si>
  <si>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</si>
  <si>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</si>
  <si>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</si>
  <si>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</si>
  <si>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</si>
  <si>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</si>
  <si>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</si>
  <si>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</si>
  <si>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</si>
  <si>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</si>
  <si>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</si>
  <si>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</si>
  <si>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</si>
  <si>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</si>
  <si>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</si>
  <si>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</si>
  <si>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</si>
  <si>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</si>
  <si>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</si>
  <si>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</si>
  <si>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</si>
  <si>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</si>
  <si>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</si>
  <si>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</si>
  <si>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</si>
  <si>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</si>
  <si>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</si>
  <si>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</si>
  <si>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</si>
  <si>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</si>
  <si>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</si>
  <si>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</si>
  <si>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</si>
  <si>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</si>
  <si>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</si>
  <si>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</si>
  <si>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</si>
  <si>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</si>
  <si>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</si>
  <si>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</si>
  <si>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</si>
  <si>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</si>
  <si>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</si>
  <si>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</si>
  <si>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</si>
  <si>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</si>
  <si>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</si>
  <si>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</si>
  <si>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</si>
  <si>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</si>
  <si>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</si>
  <si>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</si>
  <si>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</si>
  <si>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</si>
  <si>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</si>
  <si>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</si>
  <si>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</si>
  <si>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</si>
  <si>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</si>
  <si>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</si>
  <si>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</si>
  <si>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</si>
  <si>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</si>
  <si>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</si>
  <si>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</si>
  <si>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</si>
  <si>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</si>
  <si>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</si>
  <si>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</si>
  <si>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</si>
  <si>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</si>
  <si>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</si>
  <si>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</si>
  <si>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</si>
  <si>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</si>
  <si>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</si>
  <si>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</si>
  <si>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</si>
  <si>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</si>
  <si>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</si>
  <si>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</si>
  <si>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</si>
  <si>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</si>
  <si>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</si>
  <si>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</si>
  <si>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</si>
  <si>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</si>
  <si>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</si>
  <si>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</si>
  <si>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</si>
  <si>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</si>
  <si>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</si>
  <si>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</si>
  <si>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</si>
  <si>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</si>
  <si>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</si>
  <si>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</si>
  <si>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</si>
  <si>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</si>
  <si>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</si>
  <si>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</si>
  <si>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</si>
  <si>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</si>
  <si>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</si>
  <si>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</si>
  <si>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</si>
  <si>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</si>
  <si>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</si>
  <si>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</si>
  <si>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</si>
  <si>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</si>
  <si>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</si>
  <si>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</si>
  <si>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</si>
  <si>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</si>
  <si>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</si>
  <si>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</si>
  <si>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</si>
  <si>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</si>
  <si>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</si>
  <si>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</si>
  <si>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</si>
  <si>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</si>
  <si>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</si>
  <si>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</si>
  <si>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</si>
  <si>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</si>
  <si>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</si>
  <si>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</si>
  <si>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</si>
  <si>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</si>
  <si>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</si>
  <si>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</si>
  <si>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</si>
  <si>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</si>
  <si>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</si>
  <si>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</si>
  <si>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</si>
  <si>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</si>
  <si>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</si>
  <si>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</si>
  <si>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</si>
  <si>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</si>
  <si>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</si>
  <si>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</si>
  <si>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</si>
  <si>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</si>
  <si>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</si>
  <si>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</si>
  <si>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</si>
  <si>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</si>
  <si>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</si>
  <si>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</si>
  <si>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</si>
  <si>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</si>
  <si>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</si>
  <si>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</si>
  <si>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</si>
  <si>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</si>
  <si>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</si>
  <si>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</si>
  <si>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</si>
  <si>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</si>
  <si>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</si>
  <si>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</si>
  <si>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</si>
  <si>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</si>
  <si>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</si>
  <si>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</si>
  <si>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</si>
  <si>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</si>
  <si>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</si>
  <si>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</si>
  <si>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</si>
  <si>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</si>
  <si>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</si>
  <si>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</si>
  <si>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</si>
  <si>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</si>
  <si>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</si>
  <si>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</si>
  <si>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</si>
  <si>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</si>
  <si>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</si>
  <si>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</si>
  <si>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</si>
  <si>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</si>
  <si>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</si>
  <si>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</si>
  <si>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</si>
  <si>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</si>
  <si>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</si>
  <si>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</si>
  <si>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</si>
  <si>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</si>
  <si>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</si>
  <si>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</si>
  <si>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</si>
  <si>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</si>
  <si>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</si>
  <si>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</si>
  <si>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</si>
  <si>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</si>
  <si>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</si>
  <si>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</si>
  <si>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</si>
  <si>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</si>
  <si>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</si>
  <si>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</si>
  <si>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</si>
  <si>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</si>
  <si>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</si>
  <si>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</si>
  <si>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</si>
  <si>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</si>
  <si>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</si>
  <si>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</si>
  <si>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</si>
  <si>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</si>
  <si>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</si>
  <si>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</si>
  <si>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</si>
  <si>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</si>
  <si>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</si>
  <si>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</si>
  <si>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</si>
  <si>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</si>
  <si>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</si>
  <si>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</si>
  <si>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</si>
  <si>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</si>
  <si>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</si>
  <si>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</si>
  <si>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</si>
  <si>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</si>
  <si>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</si>
  <si>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</si>
  <si>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</si>
  <si>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</si>
  <si>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</si>
  <si>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</si>
  <si>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</si>
  <si>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</si>
  <si>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</si>
  <si>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</si>
  <si>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</si>
  <si>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</si>
  <si>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</si>
  <si>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</si>
  <si>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</si>
  <si>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</si>
  <si>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</si>
  <si>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</si>
  <si>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</si>
  <si>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</si>
  <si>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</si>
  <si>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</si>
  <si>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</si>
  <si>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</si>
  <si>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</si>
  <si>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</si>
  <si>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</si>
  <si>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</si>
  <si>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</si>
  <si>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</si>
  <si>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</si>
  <si>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</si>
  <si>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</si>
  <si>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</si>
  <si>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</si>
  <si>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</si>
  <si>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</si>
  <si>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</si>
  <si>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</si>
  <si>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</si>
  <si>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</si>
  <si>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</si>
  <si>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</si>
  <si>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</si>
  <si>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</si>
  <si>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</si>
  <si>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</si>
  <si>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</si>
  <si>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</si>
  <si>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</si>
  <si>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</si>
  <si>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</si>
  <si>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</si>
  <si>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</si>
  <si>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</si>
  <si>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</si>
  <si>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</si>
  <si>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</si>
  <si>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</si>
  <si>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</si>
  <si>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</si>
  <si>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</si>
  <si>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</si>
  <si>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</si>
  <si>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</si>
  <si>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</si>
  <si>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</si>
  <si>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</si>
  <si>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</si>
  <si>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</si>
  <si>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</si>
  <si>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</si>
  <si>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</si>
  <si>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</si>
  <si>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</si>
  <si>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</si>
  <si>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</si>
  <si>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</si>
  <si>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</si>
  <si>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</si>
  <si>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</si>
  <si>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</si>
  <si>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</si>
  <si>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</si>
  <si>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</si>
  <si>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</si>
  <si>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</si>
  <si>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</si>
  <si>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</si>
  <si>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</si>
  <si>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</si>
  <si>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</si>
  <si>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</si>
  <si>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</si>
  <si>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</si>
  <si>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</si>
  <si>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</si>
  <si>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</si>
  <si>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</si>
  <si>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</si>
  <si>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</si>
  <si>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</si>
  <si>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</si>
  <si>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</si>
  <si>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</si>
  <si>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</si>
  <si>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</si>
  <si>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</si>
  <si>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</si>
  <si>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</si>
  <si>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</si>
  <si>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</si>
  <si>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</si>
  <si>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</si>
  <si>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</si>
  <si>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</si>
  <si>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</si>
  <si>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</si>
  <si>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</si>
  <si>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</si>
  <si>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</si>
  <si>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</si>
  <si>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</si>
  <si>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</si>
  <si>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</si>
  <si>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</si>
  <si>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</si>
  <si>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</si>
  <si>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</si>
  <si>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</si>
  <si>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</si>
  <si>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</si>
  <si>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</si>
  <si>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</si>
  <si>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</si>
  <si>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</si>
  <si>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</si>
  <si>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</si>
  <si>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</si>
  <si>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</si>
  <si>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</si>
  <si>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</si>
  <si>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</si>
  <si>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</si>
  <si>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</si>
  <si>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</si>
  <si>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</si>
  <si>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</si>
  <si>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</si>
  <si>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</si>
  <si>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</si>
  <si>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</si>
  <si>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</si>
  <si>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</si>
  <si>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</si>
  <si>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</si>
  <si>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</si>
  <si>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</si>
  <si>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</si>
  <si>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</si>
  <si>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</si>
  <si>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</si>
  <si>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</si>
  <si>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</si>
  <si>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</si>
  <si>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</si>
  <si>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</si>
  <si>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</si>
  <si>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</si>
  <si>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</si>
  <si>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</si>
  <si>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</si>
  <si>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</si>
  <si>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</si>
  <si>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</si>
  <si>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</si>
  <si>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</si>
  <si>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</si>
  <si>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</si>
  <si>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</si>
  <si>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</si>
  <si>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</si>
  <si>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</si>
  <si>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</si>
  <si>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</si>
  <si>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</si>
  <si>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</si>
  <si>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</si>
  <si>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</si>
  <si>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</si>
  <si>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</si>
  <si>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</si>
  <si>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</si>
  <si>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</si>
  <si>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</si>
  <si>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</si>
  <si>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</si>
  <si>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</si>
  <si>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</si>
  <si>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</si>
  <si>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</si>
  <si>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</si>
  <si>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</si>
  <si>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</si>
  <si>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</si>
  <si>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</si>
  <si>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</si>
  <si>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</si>
  <si>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</si>
  <si>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</si>
  <si>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</si>
  <si>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</si>
  <si>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</si>
  <si>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</si>
  <si>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</si>
  <si>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</si>
  <si>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</si>
  <si>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</si>
  <si>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</si>
  <si>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</si>
  <si>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</si>
  <si>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</si>
  <si>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</si>
  <si>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</si>
  <si>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</si>
  <si>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</si>
  <si>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</si>
  <si>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</si>
  <si>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</si>
  <si>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</si>
  <si>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</si>
  <si>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</si>
  <si>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</si>
  <si>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</si>
  <si>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</si>
  <si>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</si>
  <si>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</si>
  <si>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</si>
  <si>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</si>
  <si>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</si>
  <si>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</si>
  <si>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</si>
  <si>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</si>
  <si>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</si>
  <si>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</si>
  <si>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</si>
  <si>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</si>
  <si>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</si>
  <si>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</si>
  <si>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</si>
  <si>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</si>
  <si>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</si>
  <si>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</si>
  <si>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</si>
  <si>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</si>
  <si>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</si>
  <si>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</si>
  <si>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</si>
  <si>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</si>
  <si>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</si>
  <si>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</si>
  <si>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</si>
  <si>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</si>
  <si>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</si>
  <si>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</si>
  <si>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</si>
  <si>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</si>
  <si>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</si>
  <si>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</si>
  <si>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</si>
  <si>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</si>
  <si>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</si>
  <si>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</si>
  <si>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</si>
  <si>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</si>
  <si>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</si>
  <si>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</si>
  <si>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</si>
  <si>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</si>
  <si>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</si>
  <si>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</si>
  <si>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</si>
  <si>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</si>
  <si>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</si>
  <si>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</si>
  <si>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</si>
  <si>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</si>
  <si>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</si>
  <si>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</si>
  <si>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</si>
  <si>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</si>
  <si>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</si>
  <si>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</si>
  <si>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</si>
  <si>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</si>
  <si>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</si>
  <si>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</si>
  <si>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</si>
  <si>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</si>
  <si>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</si>
  <si>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</si>
  <si>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</si>
  <si>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</si>
  <si>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</si>
  <si>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</si>
  <si>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</si>
  <si>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</si>
  <si>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</si>
  <si>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</si>
  <si>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</si>
  <si>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</si>
  <si>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</si>
  <si>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</si>
  <si>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</si>
  <si>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</si>
  <si>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</si>
  <si>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</si>
  <si>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</si>
  <si>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</si>
  <si>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</si>
  <si>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</si>
  <si>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</si>
  <si>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</si>
  <si>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</si>
  <si>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</si>
  <si>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</si>
  <si>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</si>
  <si>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</si>
  <si>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</si>
  <si>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</si>
  <si>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</si>
  <si>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</si>
  <si>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</si>
  <si>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</si>
  <si>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</si>
  <si>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</si>
  <si>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</si>
  <si>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</si>
  <si>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</si>
  <si>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</si>
  <si>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</si>
  <si>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</si>
  <si>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</si>
  <si>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</si>
  <si>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</si>
  <si>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</si>
  <si>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</si>
  <si>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</si>
  <si>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</si>
  <si>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</si>
  <si>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</si>
  <si>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</si>
  <si>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</si>
  <si>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</si>
  <si>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</si>
  <si>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</si>
  <si>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</si>
  <si>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</si>
  <si>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</si>
  <si>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</si>
  <si>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</si>
  <si>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</si>
  <si>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</si>
  <si>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</si>
  <si>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</si>
  <si>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</si>
  <si>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</si>
  <si>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</si>
  <si>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</si>
  <si>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</si>
  <si>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</si>
  <si>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</si>
  <si>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</si>
  <si>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</si>
  <si>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</si>
  <si>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</si>
  <si>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</si>
  <si>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</si>
  <si>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</si>
  <si>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</si>
  <si>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</si>
  <si>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</si>
  <si>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</si>
  <si>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</si>
  <si>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</si>
  <si>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</si>
  <si>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</si>
  <si>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</si>
  <si>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</si>
  <si>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</si>
  <si>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</si>
  <si>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</si>
  <si>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</si>
  <si>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</si>
  <si>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</si>
  <si>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</si>
  <si>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</si>
  <si>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</si>
  <si>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</si>
  <si>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</si>
  <si>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</si>
  <si>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</si>
  <si>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</si>
  <si>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</si>
  <si>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</si>
  <si>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</si>
  <si>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</si>
  <si>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</si>
  <si>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</si>
  <si>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</si>
  <si>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</si>
  <si>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</si>
  <si>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</si>
  <si>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</si>
  <si>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</si>
  <si>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</si>
  <si>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</si>
  <si>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</si>
  <si>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</si>
  <si>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</si>
  <si>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</si>
  <si>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</si>
  <si>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</si>
  <si>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</si>
  <si>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</si>
  <si>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</si>
  <si>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</si>
  <si>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</si>
  <si>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</si>
  <si>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</si>
  <si>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</si>
  <si>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</si>
  <si>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</si>
  <si>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</si>
  <si>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</si>
  <si>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</si>
  <si>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</si>
  <si>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</si>
  <si>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</si>
  <si>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</si>
  <si>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</si>
  <si>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</si>
  <si>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</si>
  <si>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</si>
  <si>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</si>
  <si>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</si>
  <si>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</si>
  <si>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</si>
  <si>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</si>
  <si>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</si>
  <si>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</si>
  <si>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</si>
  <si>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</si>
  <si>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</si>
  <si>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</si>
  <si>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</si>
  <si>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</si>
  <si>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</si>
  <si>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</si>
  <si>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</si>
  <si>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</si>
  <si>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</si>
  <si>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</si>
  <si>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</si>
  <si>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</si>
  <si>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</si>
  <si>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</si>
  <si>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</si>
  <si>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</si>
  <si>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</si>
  <si>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</si>
  <si>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</si>
  <si>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</si>
  <si>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</si>
  <si>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</si>
  <si>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</si>
  <si>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</si>
  <si>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</si>
  <si>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</si>
  <si>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</si>
  <si>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</si>
  <si>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</si>
  <si>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</si>
  <si>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</si>
  <si>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</si>
  <si>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</si>
  <si>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</si>
  <si>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</si>
  <si>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</si>
  <si>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</si>
  <si>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</si>
  <si>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</si>
  <si>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</si>
  <si>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</si>
  <si>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</si>
  <si>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</si>
  <si>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</si>
  <si>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</si>
  <si>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</si>
  <si>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</si>
  <si>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</si>
  <si>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</si>
  <si>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</si>
  <si>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</si>
  <si>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</si>
  <si>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</si>
  <si>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</si>
  <si>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</si>
  <si>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</si>
  <si>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</si>
  <si>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</si>
  <si>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</si>
  <si>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</si>
  <si>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</si>
  <si>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</si>
  <si>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</si>
  <si>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</si>
  <si>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</si>
  <si>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</si>
  <si>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</si>
  <si>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</si>
  <si>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</si>
  <si>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</si>
  <si>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</si>
  <si>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</si>
  <si>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</si>
  <si>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</si>
  <si>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</si>
  <si>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</si>
  <si>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</si>
  <si>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</si>
  <si>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</si>
  <si>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</si>
  <si>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</si>
  <si>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</si>
  <si>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</si>
  <si>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</si>
  <si>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</si>
  <si>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</si>
  <si>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</si>
  <si>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</si>
  <si>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</si>
  <si>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</si>
  <si>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</si>
  <si>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</si>
  <si>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</si>
  <si>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</si>
  <si>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</si>
  <si>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</si>
  <si>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</si>
  <si>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</si>
  <si>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</si>
  <si>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</si>
  <si>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</si>
  <si>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</si>
  <si>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</si>
  <si>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</si>
  <si>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</si>
  <si>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</si>
  <si>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</si>
  <si>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</si>
  <si>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</si>
  <si>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</si>
  <si>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</si>
  <si>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</si>
  <si>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</si>
  <si>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</si>
  <si>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</si>
  <si>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</si>
  <si>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</si>
  <si>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</si>
  <si>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</si>
  <si>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</si>
  <si>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</si>
  <si>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</si>
  <si>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</si>
  <si>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</si>
  <si>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</si>
  <si>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</si>
  <si>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</si>
  <si>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</si>
  <si>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</si>
  <si>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</si>
  <si>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</si>
  <si>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</si>
  <si>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</si>
  <si>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</si>
  <si>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</si>
  <si>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</si>
  <si>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</si>
  <si>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</si>
  <si>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</si>
  <si>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</si>
  <si>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</si>
  <si>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</si>
  <si>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</si>
  <si>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</si>
  <si>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</si>
  <si>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</si>
  <si>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</si>
  <si>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</si>
  <si>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</si>
  <si>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</si>
  <si>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</si>
  <si>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</si>
  <si>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</si>
  <si>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</si>
  <si>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</si>
  <si>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</si>
  <si>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</si>
  <si>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</si>
  <si>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</si>
  <si>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</si>
  <si>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</si>
  <si>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</si>
  <si>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</si>
  <si>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</si>
  <si>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</si>
  <si>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</si>
  <si>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</si>
  <si>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</si>
  <si>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</si>
  <si>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</si>
  <si>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</si>
  <si>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</si>
  <si>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</si>
  <si>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</si>
  <si>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</si>
  <si>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</si>
  <si>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</si>
  <si>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</si>
  <si>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</si>
  <si>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</si>
  <si>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</si>
  <si>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</si>
  <si>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</si>
  <si>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</si>
  <si>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</si>
  <si>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</si>
  <si>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</si>
  <si>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</si>
  <si>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</si>
  <si>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</si>
  <si>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</si>
  <si>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</si>
  <si>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</si>
  <si>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</si>
  <si>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</si>
  <si>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</si>
  <si>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</si>
  <si>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</si>
  <si>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</si>
  <si>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</si>
  <si>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</si>
  <si>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</si>
  <si>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</si>
  <si>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</si>
  <si>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</si>
  <si>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</si>
  <si>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</si>
  <si>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</si>
  <si>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</si>
  <si>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</si>
  <si>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</si>
  <si>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</si>
  <si>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</si>
  <si>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</si>
  <si>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</si>
  <si>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</si>
  <si>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</si>
  <si>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</si>
  <si>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</si>
  <si>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</si>
  <si>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</si>
  <si>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</si>
  <si>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</si>
  <si>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</si>
  <si>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</si>
  <si>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</si>
  <si>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</si>
  <si>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</si>
  <si>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</si>
  <si>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</si>
  <si>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</si>
  <si>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</si>
  <si>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</si>
  <si>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</si>
  <si>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</si>
  <si>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</si>
  <si>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</si>
  <si>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</si>
  <si>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</si>
  <si>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</si>
  <si>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</si>
  <si>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</si>
  <si>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</si>
  <si>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</si>
  <si>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</si>
  <si>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</si>
  <si>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</si>
  <si>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</si>
  <si>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</si>
  <si>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</si>
  <si>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</si>
  <si>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</si>
  <si>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</si>
  <si>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</si>
  <si>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</si>
  <si>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</si>
  <si>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</si>
  <si>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</si>
  <si>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</si>
  <si>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</si>
  <si>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</si>
  <si>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</si>
  <si>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</si>
  <si>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</si>
  <si>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</si>
  <si>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</si>
  <si>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</si>
  <si>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</si>
  <si>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</si>
  <si>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</si>
  <si>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</si>
  <si>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</si>
  <si>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</si>
  <si>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</si>
  <si>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</si>
  <si>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</si>
  <si>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</si>
  <si>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</si>
  <si>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</si>
  <si>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</si>
  <si>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</si>
  <si>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</si>
  <si>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</si>
  <si>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</si>
  <si>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</si>
  <si>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</si>
  <si>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</si>
  <si>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</si>
  <si>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</si>
  <si>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</si>
  <si>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</si>
  <si>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</si>
  <si>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</si>
  <si>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</si>
  <si>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</si>
  <si>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</si>
  <si>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</si>
  <si>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</si>
  <si>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</si>
  <si>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</si>
  <si>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</si>
  <si>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</si>
  <si>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</si>
  <si>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</si>
  <si>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</si>
  <si>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</si>
  <si>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</si>
  <si>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</si>
  <si>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</si>
  <si>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</si>
  <si>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</si>
  <si>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</si>
  <si>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</si>
  <si>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</si>
  <si>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</si>
  <si>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</si>
  <si>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</si>
  <si>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</si>
  <si>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</si>
  <si>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</si>
  <si>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</si>
  <si>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</si>
  <si>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</si>
  <si>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</si>
  <si>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</si>
  <si>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</si>
  <si>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</si>
  <si>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</si>
  <si>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</si>
  <si>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</si>
  <si>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</si>
  <si>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</si>
  <si>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</si>
  <si>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</si>
  <si>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</si>
  <si>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</si>
  <si>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</si>
  <si>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</si>
  <si>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</si>
  <si>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</si>
  <si>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</si>
  <si>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</si>
  <si>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</si>
  <si>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</si>
  <si>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</si>
  <si>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</si>
  <si>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</si>
  <si>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</si>
  <si>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</si>
  <si>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</si>
  <si>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</si>
  <si>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</si>
  <si>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</si>
  <si>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</si>
  <si>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</si>
  <si>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</si>
  <si>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</si>
  <si>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</si>
  <si>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</si>
  <si>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</si>
  <si>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</si>
  <si>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</si>
  <si>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</si>
  <si>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</si>
  <si>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</si>
  <si>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</si>
  <si>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</si>
  <si>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</si>
  <si>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</si>
  <si>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</si>
  <si>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</si>
  <si>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</si>
  <si>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</si>
  <si>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</si>
  <si>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</si>
  <si>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</si>
  <si>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</si>
  <si>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</si>
  <si>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</si>
  <si>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</si>
  <si>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</si>
  <si>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</si>
  <si>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</si>
  <si>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</si>
  <si>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</si>
  <si>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</si>
  <si>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</si>
  <si>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</si>
  <si>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</si>
  <si>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</si>
  <si>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</si>
  <si>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</si>
  <si>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</si>
  <si>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</si>
  <si>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</si>
  <si>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</si>
  <si>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</si>
  <si>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</si>
  <si>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</si>
  <si>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</si>
  <si>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</si>
  <si>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</si>
  <si>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</si>
  <si>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</si>
  <si>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</si>
  <si>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</si>
  <si>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</si>
  <si>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</si>
  <si>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</si>
  <si>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</si>
  <si>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</si>
  <si>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</si>
  <si>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</si>
  <si>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</si>
  <si>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</si>
  <si>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</si>
  <si>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</si>
  <si>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</si>
  <si>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</si>
  <si>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</si>
  <si>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</si>
  <si>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</si>
  <si>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</si>
  <si>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</si>
  <si>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</si>
  <si>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</si>
  <si>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</si>
  <si>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</si>
  <si>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</si>
  <si>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</si>
  <si>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</si>
  <si>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</si>
  <si>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</si>
  <si>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</si>
  <si>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</si>
  <si>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</si>
  <si>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</si>
  <si>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</si>
  <si>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</si>
  <si>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</si>
  <si>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</si>
  <si>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</si>
  <si>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</si>
  <si>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</si>
  <si>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</si>
  <si>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</si>
  <si>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</si>
  <si>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</si>
  <si>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</si>
  <si>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</si>
  <si>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</si>
  <si>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</si>
  <si>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</si>
  <si>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</si>
  <si>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</si>
  <si>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</si>
  <si>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</si>
  <si>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</si>
  <si>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</si>
  <si>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</si>
  <si>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</si>
  <si>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</si>
  <si>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</si>
  <si>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</si>
  <si>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</si>
  <si>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</si>
  <si>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</si>
  <si>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</si>
  <si>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</si>
  <si>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</si>
  <si>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</si>
  <si>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</si>
  <si>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</si>
  <si>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</si>
  <si>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</si>
  <si>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</si>
  <si>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</si>
  <si>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</si>
  <si>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</si>
  <si>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</si>
  <si>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</si>
  <si>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</si>
  <si>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</si>
  <si>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</si>
  <si>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</si>
  <si>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</si>
  <si>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</si>
  <si>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</si>
  <si>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</si>
  <si>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</si>
  <si>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</si>
  <si>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</si>
  <si>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</si>
  <si>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</si>
  <si>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</si>
  <si>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</si>
  <si>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</si>
  <si>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</si>
  <si>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</si>
  <si>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</si>
  <si>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</si>
  <si>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</si>
  <si>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</si>
  <si>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</si>
  <si>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</si>
  <si>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</si>
  <si>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</si>
  <si>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</si>
  <si>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</si>
  <si>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</si>
  <si>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</si>
  <si>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</si>
  <si>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</si>
  <si>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</si>
  <si>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</si>
  <si>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</si>
  <si>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</si>
  <si>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</si>
  <si>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</si>
  <si>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</si>
  <si>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</si>
  <si>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</si>
  <si>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</si>
  <si>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</si>
  <si>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</si>
  <si>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</si>
  <si>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</si>
  <si>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</si>
  <si>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</si>
  <si>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</si>
  <si>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</si>
  <si>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</si>
  <si>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</si>
  <si>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</si>
  <si>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</si>
  <si>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</si>
  <si>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</si>
  <si>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</si>
  <si>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</si>
  <si>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</si>
  <si>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</si>
  <si>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</si>
  <si>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</si>
  <si>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</si>
  <si>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</si>
  <si>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</si>
  <si>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</si>
  <si>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</si>
  <si>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</si>
  <si>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</si>
  <si>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</si>
  <si>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</si>
  <si>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</si>
  <si>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</si>
  <si>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</si>
  <si>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</si>
  <si>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</si>
  <si>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</si>
  <si>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</si>
  <si>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</si>
  <si>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</si>
  <si>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</si>
  <si>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</si>
  <si>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</si>
  <si>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</si>
  <si>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</si>
  <si>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</si>
  <si>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</si>
  <si>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</si>
  <si>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</si>
  <si>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</si>
  <si>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</si>
  <si>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</si>
  <si>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</si>
  <si>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</si>
  <si>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</si>
  <si>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</si>
  <si>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</si>
  <si>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</si>
  <si>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</si>
  <si>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</si>
  <si>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</si>
  <si>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</si>
  <si>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</si>
  <si>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</si>
  <si>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</si>
  <si>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</si>
  <si>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</si>
  <si>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</si>
  <si>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</si>
  <si>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</si>
  <si>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</si>
  <si>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</si>
  <si>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</si>
  <si>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</si>
  <si>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</si>
  <si>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</si>
  <si>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</si>
  <si>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</si>
  <si>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</si>
  <si>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</si>
  <si>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</si>
  <si>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</si>
  <si>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</si>
  <si>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</si>
  <si>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</si>
  <si>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</si>
  <si>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</si>
  <si>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</si>
  <si>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</si>
  <si>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</si>
  <si>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</si>
  <si>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</si>
  <si>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</si>
  <si>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</si>
  <si>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</si>
  <si>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</si>
  <si>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</si>
  <si>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</si>
  <si>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</si>
  <si>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</si>
  <si>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</si>
  <si>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</si>
  <si>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</si>
  <si>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</si>
  <si>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</si>
  <si>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</si>
  <si>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</si>
  <si>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</si>
  <si>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</si>
  <si>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</si>
  <si>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</si>
  <si>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</si>
  <si>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</si>
  <si>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</si>
  <si>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</si>
  <si>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</si>
  <si>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</si>
  <si>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</si>
  <si>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</si>
  <si>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</si>
  <si>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</si>
  <si>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</si>
  <si>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</si>
  <si>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</si>
  <si>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</si>
  <si>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</si>
  <si>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</si>
  <si>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</si>
  <si>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</si>
  <si>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</si>
  <si>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</si>
  <si>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</si>
  <si>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</si>
  <si>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</si>
  <si>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</si>
  <si>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</si>
  <si>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</si>
  <si>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</si>
  <si>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</si>
  <si>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</si>
  <si>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</si>
  <si>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</si>
  <si>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</si>
  <si>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</si>
  <si>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</si>
  <si>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</si>
  <si>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</si>
  <si>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</si>
  <si>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</si>
  <si>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</si>
  <si>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</si>
  <si>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</si>
  <si>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</si>
  <si>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</si>
  <si>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</si>
  <si>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</si>
  <si>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</si>
  <si>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</si>
  <si>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</si>
  <si>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</si>
  <si>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</si>
  <si>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</si>
  <si>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</si>
  <si>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</si>
  <si>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</si>
  <si>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</si>
  <si>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</si>
  <si>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</si>
  <si>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</si>
  <si>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</si>
  <si>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</si>
  <si>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</si>
  <si>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</si>
  <si>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</si>
  <si>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</si>
  <si>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</si>
  <si>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</si>
  <si>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</si>
  <si>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</si>
  <si>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</si>
  <si>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</si>
  <si>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</si>
  <si>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</si>
  <si>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</si>
  <si>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</si>
  <si>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</si>
  <si>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</si>
  <si>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</si>
  <si>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</si>
  <si>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</si>
  <si>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</si>
  <si>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</si>
  <si>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</si>
  <si>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</si>
  <si>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</si>
  <si>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</si>
  <si>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</si>
  <si>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</si>
  <si>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</si>
  <si>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</si>
  <si>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</si>
  <si>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</si>
  <si>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</si>
  <si>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</si>
  <si>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</si>
  <si>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</si>
  <si>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</si>
  <si>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</si>
  <si>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</si>
  <si>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</si>
  <si>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</si>
  <si>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</si>
  <si>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</si>
  <si>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</si>
  <si>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</si>
  <si>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</si>
  <si>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</si>
  <si>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</si>
  <si>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</si>
  <si>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</si>
  <si>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</si>
  <si>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</si>
  <si>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</si>
  <si>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</si>
  <si>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</si>
  <si>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</si>
  <si>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</si>
  <si>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</si>
  <si>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</si>
  <si>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</si>
  <si>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</si>
  <si>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</si>
  <si>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</si>
  <si>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</si>
  <si>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</si>
  <si>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</si>
  <si>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</si>
  <si>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</si>
  <si>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</si>
  <si>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</si>
  <si>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</si>
  <si>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</si>
  <si>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</si>
  <si>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</si>
  <si>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</si>
  <si>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</si>
  <si>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</si>
  <si>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</si>
  <si>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</si>
  <si>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</si>
  <si>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</si>
  <si>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</si>
  <si>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</si>
  <si>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</si>
  <si>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</si>
  <si>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</si>
  <si>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</si>
  <si>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</si>
  <si>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</si>
  <si>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</si>
  <si>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</si>
  <si>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</si>
  <si>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</si>
  <si>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</si>
  <si>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</si>
  <si>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</si>
  <si>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</si>
  <si>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</si>
  <si>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</si>
  <si>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</si>
  <si>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</si>
  <si>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</si>
  <si>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</si>
  <si>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</si>
  <si>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</si>
  <si>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</si>
  <si>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</si>
  <si>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</si>
  <si>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</si>
  <si>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</si>
  <si>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</si>
  <si>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</si>
  <si>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</si>
  <si>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</si>
  <si>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</si>
  <si>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</si>
  <si>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</si>
  <si>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</si>
  <si>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</si>
  <si>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</si>
  <si>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</si>
  <si>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</si>
  <si>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</si>
  <si>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</si>
  <si>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</si>
  <si>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</si>
  <si>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</si>
  <si>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</si>
  <si>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</si>
  <si>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</si>
  <si>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</si>
  <si>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</si>
  <si>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</si>
  <si>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</si>
  <si>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</si>
  <si>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</si>
  <si>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</si>
  <si>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</si>
  <si>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</si>
  <si>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</si>
  <si>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</si>
  <si>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</si>
  <si>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</si>
  <si>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</si>
  <si>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</si>
  <si>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</si>
  <si>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</si>
  <si>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</si>
  <si>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</si>
  <si>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</si>
  <si>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</si>
  <si>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</si>
  <si>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</si>
  <si>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</si>
  <si>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</si>
  <si>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</si>
  <si>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</si>
  <si>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</si>
  <si>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</si>
  <si>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</si>
  <si>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</si>
  <si>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</si>
  <si>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</si>
  <si>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</si>
  <si>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</si>
  <si>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</si>
  <si>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</si>
  <si>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</si>
  <si>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</si>
  <si>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</si>
  <si>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</si>
  <si>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</si>
  <si>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</si>
  <si>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</si>
  <si>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</si>
  <si>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</si>
  <si>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</si>
  <si>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</si>
  <si>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</si>
  <si>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</si>
  <si>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</si>
  <si>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</si>
  <si>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</si>
  <si>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</si>
  <si>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</si>
  <si>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</si>
  <si>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</si>
  <si>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</si>
  <si>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</si>
  <si>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</si>
  <si>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</si>
  <si>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</si>
  <si>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</si>
  <si>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</si>
  <si>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</si>
  <si>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</si>
  <si>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</si>
  <si>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</si>
  <si>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</si>
  <si>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</si>
  <si>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</si>
  <si>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</si>
  <si>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</si>
  <si>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</si>
  <si>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</si>
  <si>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</si>
  <si>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</si>
  <si>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</si>
  <si>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</si>
  <si>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</si>
  <si>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</si>
  <si>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</si>
  <si>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</si>
  <si>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</si>
  <si>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</si>
  <si>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</si>
  <si>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</si>
  <si>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</si>
  <si>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</si>
  <si>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</si>
  <si>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</si>
  <si>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</si>
  <si>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</si>
  <si>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</si>
  <si>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</si>
  <si>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</si>
  <si>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</si>
  <si>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</si>
  <si>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</si>
  <si>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</si>
  <si>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</si>
  <si>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</si>
  <si>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</si>
  <si>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</si>
  <si>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</si>
  <si>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</si>
  <si>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</si>
  <si>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</si>
  <si>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</si>
  <si>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</si>
  <si>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</si>
  <si>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</si>
  <si>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</si>
  <si>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</si>
  <si>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</si>
  <si>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</si>
  <si>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</si>
  <si>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</si>
  <si>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</si>
  <si>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</si>
  <si>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</si>
  <si>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</si>
  <si>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</si>
  <si>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</si>
  <si>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</si>
  <si>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</si>
  <si>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</si>
  <si>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</si>
  <si>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</si>
  <si>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</si>
  <si>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</si>
  <si>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</si>
  <si>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</si>
  <si>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</si>
  <si>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</si>
  <si>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</si>
  <si>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</si>
  <si>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</si>
  <si>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</si>
  <si>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</si>
  <si>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</si>
  <si>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</si>
  <si>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</si>
  <si>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</si>
  <si>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</si>
  <si>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</si>
  <si>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</si>
  <si>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</si>
  <si>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</si>
  <si>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</si>
  <si>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</si>
  <si>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</si>
  <si>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</si>
  <si>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</si>
  <si>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</si>
  <si>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</si>
  <si>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</si>
  <si>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</si>
  <si>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</si>
  <si>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</si>
  <si>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</si>
  <si>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</si>
  <si>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</si>
  <si>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</si>
  <si>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</si>
  <si>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</si>
  <si>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</si>
  <si>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</si>
  <si>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</si>
  <si>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</si>
  <si>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</si>
  <si>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</si>
  <si>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</si>
  <si>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</si>
  <si>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</si>
  <si>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</si>
  <si>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</si>
  <si>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</si>
  <si>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</si>
  <si>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</si>
  <si>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</si>
  <si>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</si>
  <si>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</si>
  <si>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</si>
  <si>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</si>
  <si>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</si>
  <si>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</si>
  <si>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</si>
  <si>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</si>
  <si>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</si>
  <si>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</si>
  <si>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</si>
  <si>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</si>
  <si>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</si>
  <si>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</si>
  <si>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</si>
  <si>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</si>
  <si>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</si>
  <si>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</si>
  <si>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</si>
  <si>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</si>
  <si>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</si>
  <si>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</si>
  <si>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</si>
  <si>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</si>
  <si>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</si>
  <si>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</si>
  <si>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</si>
  <si>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</si>
  <si>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</si>
  <si>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</si>
  <si>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</si>
  <si>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</si>
  <si>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</si>
  <si>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</si>
  <si>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</si>
  <si>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</si>
  <si>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</si>
  <si>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</si>
  <si>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</si>
  <si>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</si>
  <si>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</si>
  <si>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</si>
  <si>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</si>
  <si>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</si>
  <si>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</si>
  <si>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</si>
  <si>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</si>
  <si>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</si>
  <si>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</si>
  <si>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</si>
  <si>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</si>
  <si>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</si>
  <si>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</si>
  <si>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</si>
  <si>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</si>
  <si>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</si>
  <si>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</si>
  <si>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</si>
  <si>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</si>
  <si>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</si>
  <si>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</si>
  <si>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</si>
  <si>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</si>
  <si>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</si>
  <si>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</si>
  <si>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</si>
  <si>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</si>
  <si>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</si>
  <si>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</si>
  <si>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</si>
  <si>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</si>
  <si>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</si>
  <si>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</si>
  <si>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</si>
  <si>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</si>
  <si>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</si>
  <si>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</si>
  <si>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</si>
  <si>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</si>
  <si>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</si>
  <si>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</si>
  <si>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</si>
  <si>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</si>
  <si>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</si>
  <si>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</si>
  <si>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</si>
  <si>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</si>
  <si>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</si>
  <si>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</si>
  <si>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</si>
  <si>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</si>
  <si>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</si>
  <si>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</si>
  <si>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</si>
  <si>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</si>
  <si>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</si>
  <si>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</si>
  <si>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</si>
  <si>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</si>
  <si>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</si>
  <si>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</si>
  <si>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</si>
  <si>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</si>
  <si>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</si>
  <si>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</si>
  <si>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</si>
  <si>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</si>
  <si>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</si>
  <si>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</si>
  <si>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</si>
  <si>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</si>
  <si>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</si>
  <si>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</si>
  <si>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</si>
  <si>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</si>
  <si>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</si>
  <si>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</si>
  <si>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</si>
  <si>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</si>
  <si>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</si>
  <si>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</si>
  <si>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</si>
  <si>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</si>
  <si>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</si>
  <si>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</si>
  <si>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</si>
  <si>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</si>
  <si>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</si>
  <si>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</si>
  <si>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</si>
  <si>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</si>
  <si>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</si>
  <si>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</si>
  <si>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</si>
  <si>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</si>
  <si>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</si>
  <si>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</si>
  <si>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</si>
  <si>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</si>
  <si>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</si>
  <si>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</si>
  <si>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</si>
  <si>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</si>
  <si>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</si>
  <si>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</si>
  <si>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</si>
  <si>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</si>
  <si>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</si>
  <si>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</si>
  <si>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</si>
  <si>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</si>
  <si>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</si>
  <si>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</si>
  <si>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</si>
  <si>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</si>
  <si>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</si>
  <si>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</si>
  <si>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</si>
  <si>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</si>
  <si>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</si>
  <si>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</si>
  <si>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</si>
  <si>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</si>
  <si>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</si>
  <si>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</si>
  <si>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</si>
  <si>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</si>
  <si>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</si>
  <si>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</si>
  <si>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</si>
  <si>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</si>
  <si>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</si>
  <si>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</si>
  <si>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</si>
  <si>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</si>
  <si>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</si>
  <si>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</si>
  <si>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</si>
  <si>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</si>
  <si>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</si>
  <si>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</si>
  <si>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</si>
  <si>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</si>
  <si>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</si>
  <si>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</si>
  <si>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</si>
  <si>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</si>
  <si>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</si>
  <si>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</si>
  <si>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</si>
  <si>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</si>
  <si>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</si>
  <si>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</si>
  <si>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</si>
  <si>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</si>
  <si>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</si>
  <si>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</si>
  <si>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</si>
  <si>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</si>
  <si>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</si>
  <si>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</si>
  <si>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</si>
  <si>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</si>
  <si>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</si>
  <si>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</si>
  <si>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</si>
  <si>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</si>
  <si>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</si>
  <si>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</si>
  <si>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</si>
  <si>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</si>
  <si>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</si>
  <si>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</si>
  <si>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</si>
  <si>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</si>
  <si>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</si>
  <si>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</si>
  <si>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</si>
  <si>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</si>
  <si>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</si>
  <si>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</si>
  <si>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</si>
  <si>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</si>
  <si>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</si>
  <si>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</si>
  <si>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</si>
  <si>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</si>
  <si>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</si>
  <si>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</si>
  <si>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</si>
  <si>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</si>
  <si>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</si>
  <si>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</si>
  <si>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</si>
  <si>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</si>
  <si>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</si>
  <si>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</si>
  <si>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</si>
  <si>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</si>
  <si>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</si>
  <si>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</si>
  <si>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</si>
  <si>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</si>
  <si>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</si>
  <si>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</si>
  <si>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</si>
  <si>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</si>
  <si>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</si>
  <si>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</si>
  <si>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</si>
  <si>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</si>
  <si>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</si>
  <si>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</si>
  <si>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</si>
  <si>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</si>
  <si>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</si>
  <si>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</si>
  <si>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</si>
  <si>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</si>
  <si>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</si>
  <si>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</si>
  <si>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</si>
  <si>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</si>
  <si>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</si>
  <si>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</si>
  <si>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</si>
  <si>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</si>
  <si>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</si>
  <si>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</si>
  <si>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</si>
  <si>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</si>
  <si>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</si>
  <si>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</si>
  <si>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</si>
  <si>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</si>
  <si>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</si>
  <si>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</si>
  <si>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</si>
  <si>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</si>
  <si>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</si>
  <si>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</si>
  <si>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</si>
  <si>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</si>
  <si>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</si>
  <si>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</si>
  <si>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</si>
  <si>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</si>
  <si>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</si>
  <si>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</si>
  <si>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</si>
  <si>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</si>
  <si>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</si>
  <si>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</si>
  <si>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</si>
  <si>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</si>
  <si>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</si>
  <si>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</si>
  <si>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</si>
  <si>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</si>
  <si>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</si>
  <si>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</si>
  <si>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</si>
  <si>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</si>
  <si>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</si>
  <si>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</si>
  <si>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</si>
  <si>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</si>
  <si>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</si>
  <si>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</si>
  <si>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</si>
  <si>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</si>
  <si>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</si>
  <si>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</si>
  <si>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</si>
  <si>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</si>
  <si>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</si>
  <si>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</si>
  <si>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</si>
  <si>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</si>
  <si>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</si>
  <si>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</si>
  <si>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</si>
  <si>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</si>
  <si>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</si>
  <si>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</si>
  <si>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</si>
  <si>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</si>
  <si>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</si>
  <si>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</si>
  <si>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</si>
  <si>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</si>
  <si>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</si>
  <si>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</si>
  <si>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</si>
  <si>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</si>
  <si>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</si>
  <si>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</si>
  <si>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</si>
  <si>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</si>
  <si>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</si>
  <si>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</si>
  <si>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</si>
  <si>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</si>
  <si>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</si>
  <si>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</si>
  <si>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</si>
  <si>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</si>
  <si>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</si>
  <si>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</si>
  <si>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</si>
  <si>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</si>
  <si>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</si>
  <si>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</si>
  <si>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</si>
  <si>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</si>
  <si>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</si>
  <si>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</si>
  <si>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</si>
  <si>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</si>
  <si>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</si>
  <si>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</si>
  <si>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</si>
  <si>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</si>
  <si>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</si>
  <si>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</si>
  <si>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</si>
  <si>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</si>
  <si>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</si>
  <si>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</si>
  <si>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</si>
  <si>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</si>
  <si>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</si>
  <si>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</si>
  <si>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</si>
  <si>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</si>
  <si>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</si>
  <si>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</si>
  <si>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</si>
  <si>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</si>
  <si>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</si>
  <si>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</si>
  <si>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</si>
  <si>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</si>
  <si>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</si>
  <si>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</si>
  <si>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</si>
  <si>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</si>
  <si>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</si>
  <si>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</si>
  <si>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</si>
  <si>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</si>
  <si>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</si>
  <si>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</si>
  <si>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</si>
  <si>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</si>
  <si>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</si>
  <si>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</si>
  <si>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</si>
  <si>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</si>
  <si>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</si>
  <si>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</si>
  <si>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</si>
  <si>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</si>
  <si>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</si>
  <si>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</si>
  <si>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</si>
  <si>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</si>
  <si>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</si>
  <si>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</si>
  <si>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</si>
  <si>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</si>
  <si>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</si>
  <si>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</si>
  <si>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</si>
  <si>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</si>
  <si>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</si>
  <si>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</si>
  <si>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</si>
  <si>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</si>
  <si>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</si>
  <si>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</si>
  <si>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</si>
  <si>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</si>
  <si>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</si>
  <si>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</si>
  <si>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</si>
  <si>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</si>
  <si>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</si>
  <si>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</si>
  <si>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</si>
  <si>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</si>
  <si>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</si>
  <si>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</si>
  <si>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</si>
  <si>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</si>
  <si>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</si>
  <si>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</si>
  <si>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</si>
  <si>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</si>
  <si>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</si>
  <si>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</si>
  <si>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</si>
  <si>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</si>
  <si>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</si>
  <si>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</si>
  <si>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</si>
  <si>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</si>
  <si>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</si>
  <si>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</si>
  <si>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</si>
  <si>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</si>
  <si>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</si>
  <si>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</si>
  <si>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</si>
  <si>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</si>
  <si>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</si>
  <si>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</si>
  <si>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</si>
  <si>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</si>
  <si>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</si>
  <si>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</si>
  <si>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</si>
  <si>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</si>
  <si>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</si>
  <si>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</si>
  <si>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</si>
  <si>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</si>
  <si>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</si>
  <si>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</si>
  <si>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</si>
  <si>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</si>
  <si>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</si>
  <si>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</si>
  <si>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</si>
  <si>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</si>
  <si>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</si>
  <si>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</si>
  <si>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</si>
  <si>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</si>
  <si>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</si>
  <si>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</si>
  <si>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</si>
  <si>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</si>
  <si>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</si>
  <si>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</si>
  <si>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</si>
  <si>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</si>
  <si>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</si>
  <si>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</si>
  <si>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</si>
  <si>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</si>
  <si>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</si>
  <si>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</si>
  <si>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</si>
  <si>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</si>
  <si>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</si>
  <si>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</si>
  <si>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</si>
  <si>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</si>
  <si>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</si>
  <si>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</si>
  <si>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</si>
  <si>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</si>
  <si>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</si>
  <si>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</si>
  <si>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</si>
  <si>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</si>
  <si>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</si>
  <si>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</si>
  <si>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</si>
  <si>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</si>
  <si>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</si>
  <si>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</si>
  <si>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</si>
  <si>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</si>
  <si>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</si>
  <si>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</si>
  <si>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</si>
  <si>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</si>
  <si>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</si>
  <si>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</si>
  <si>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</si>
  <si>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</si>
  <si>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</si>
  <si>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</si>
  <si>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</si>
  <si>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</si>
  <si>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</si>
  <si>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</si>
  <si>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</si>
  <si>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</si>
  <si>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</si>
  <si>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</si>
  <si>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</si>
  <si>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</si>
  <si>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</si>
  <si>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</si>
  <si>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</si>
  <si>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</si>
  <si>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</si>
  <si>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</si>
  <si>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</si>
  <si>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</si>
  <si>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</si>
  <si>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</si>
  <si>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</si>
  <si>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</si>
  <si>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</si>
  <si>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</si>
  <si>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</si>
  <si>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</si>
  <si>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</si>
  <si>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</si>
  <si>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</si>
  <si>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</si>
  <si>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</si>
  <si>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</si>
  <si>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</si>
  <si>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</si>
  <si>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</si>
  <si>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</si>
  <si>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</si>
  <si>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</si>
  <si>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</si>
  <si>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</si>
  <si>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</si>
  <si>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</si>
  <si>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</si>
  <si>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</si>
  <si>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</si>
  <si>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</si>
  <si>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</si>
  <si>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</si>
  <si>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</si>
  <si>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</si>
  <si>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</si>
  <si>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</si>
  <si>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</si>
  <si>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</si>
  <si>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</si>
  <si>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</si>
  <si>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</si>
  <si>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</si>
  <si>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</si>
  <si>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</si>
  <si>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</si>
  <si>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</si>
  <si>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</si>
  <si>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</si>
  <si>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</si>
  <si>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</si>
  <si>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</si>
  <si>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</si>
  <si>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</si>
  <si>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</si>
  <si>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</si>
  <si>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</si>
  <si>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</si>
  <si>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</si>
  <si>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</si>
  <si>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</si>
  <si>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</si>
  <si>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</si>
  <si>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</si>
  <si>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</si>
  <si>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</si>
  <si>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</si>
  <si>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</si>
  <si>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</si>
  <si>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</si>
  <si>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</si>
  <si>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</si>
  <si>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</si>
  <si>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</si>
  <si>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</si>
  <si>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</si>
  <si>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</si>
  <si>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</si>
  <si>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</si>
  <si>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</si>
  <si>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</si>
  <si>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</si>
  <si>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</si>
  <si>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</si>
  <si>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</si>
  <si>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</si>
  <si>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</si>
  <si>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</si>
  <si>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</si>
  <si>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</si>
  <si>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</si>
  <si>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</si>
  <si>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</si>
  <si>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</si>
  <si>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</si>
  <si>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</si>
  <si>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</si>
  <si>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</si>
  <si>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</si>
  <si>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</si>
  <si>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</si>
  <si>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</si>
  <si>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</si>
  <si>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</si>
  <si>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</si>
  <si>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</si>
  <si>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</si>
  <si>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</si>
  <si>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</si>
  <si>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</si>
  <si>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</si>
  <si>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</si>
  <si>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</si>
  <si>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</si>
  <si>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</si>
  <si>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</si>
  <si>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</si>
  <si>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</si>
  <si>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</si>
  <si>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</si>
  <si>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</si>
  <si>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</si>
  <si>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</si>
  <si>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</si>
  <si>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</si>
  <si>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</si>
  <si>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</si>
  <si>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</si>
  <si>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</si>
  <si>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</si>
  <si>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</si>
  <si>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</si>
  <si>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</si>
  <si>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</si>
  <si>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</si>
  <si>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</si>
  <si>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</si>
  <si>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</si>
  <si>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</si>
  <si>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</si>
  <si>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</si>
  <si>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</si>
  <si>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</si>
  <si>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</si>
  <si>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</si>
  <si>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</si>
  <si>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</si>
  <si>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</si>
  <si>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</si>
  <si>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</si>
  <si>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</si>
  <si>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</si>
  <si>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</si>
  <si>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</si>
  <si>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</si>
  <si>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</si>
  <si>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</si>
  <si>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</si>
  <si>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</si>
  <si>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</si>
  <si>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</si>
  <si>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</si>
  <si>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</si>
  <si>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</si>
  <si>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</si>
  <si>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</si>
  <si>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</si>
  <si>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</si>
  <si>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</si>
  <si>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</si>
  <si>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</si>
  <si>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</si>
  <si>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</si>
  <si>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</si>
  <si>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</si>
  <si>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</si>
  <si>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</si>
  <si>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</si>
  <si>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</si>
  <si>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</si>
  <si>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</si>
  <si>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</si>
  <si>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</si>
  <si>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</si>
  <si>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</si>
  <si>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</si>
  <si>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</si>
  <si>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</si>
  <si>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</si>
  <si>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</si>
  <si>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</si>
  <si>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</si>
  <si>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</si>
  <si>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</si>
  <si>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</si>
  <si>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</si>
  <si>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</si>
  <si>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</si>
  <si>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</si>
  <si>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</si>
  <si>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</si>
  <si>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</si>
  <si>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</si>
  <si>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</si>
  <si>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</si>
  <si>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</si>
  <si>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</si>
  <si>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</si>
  <si>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</si>
  <si>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</si>
  <si>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</si>
  <si>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</si>
  <si>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</si>
  <si>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</si>
  <si>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</si>
  <si>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</si>
  <si>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</si>
  <si>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</si>
  <si>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</si>
  <si>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</si>
  <si>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</si>
  <si>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</si>
  <si>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</si>
  <si>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</si>
  <si>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</si>
  <si>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</si>
  <si>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</si>
  <si>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</si>
  <si>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</si>
  <si>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</si>
  <si>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</si>
  <si>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</si>
  <si>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</si>
  <si>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</si>
  <si>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</si>
  <si>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</si>
  <si>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</si>
  <si>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</si>
  <si>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</si>
  <si>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</si>
  <si>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</si>
  <si>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</si>
  <si>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</si>
  <si>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</si>
  <si>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</si>
  <si>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</si>
  <si>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</si>
  <si>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</si>
  <si>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</si>
  <si>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</si>
  <si>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</si>
  <si>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</si>
  <si>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</si>
  <si>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</si>
  <si>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</si>
  <si>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</si>
  <si>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</si>
  <si>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</si>
  <si>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</si>
  <si>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</si>
  <si>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</si>
  <si>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</si>
  <si>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</si>
  <si>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</si>
  <si>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</si>
  <si>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</si>
  <si>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</si>
  <si>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</si>
  <si>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</si>
  <si>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</si>
  <si>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</si>
  <si>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</si>
  <si>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</si>
  <si>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</si>
  <si>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</si>
  <si>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</si>
  <si>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</si>
  <si>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</si>
  <si>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</si>
  <si>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</si>
  <si>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</si>
  <si>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</si>
  <si>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</si>
  <si>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</si>
  <si>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</si>
  <si>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</si>
  <si>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</si>
  <si>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</si>
  <si>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</si>
  <si>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</si>
  <si>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</si>
  <si>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</si>
  <si>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</si>
  <si>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</si>
  <si>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</si>
  <si>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</si>
  <si>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</si>
  <si>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</si>
  <si>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</si>
  <si>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</si>
  <si>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</si>
  <si>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</si>
  <si>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</si>
  <si>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</si>
  <si>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</si>
  <si>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</si>
  <si>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</si>
  <si>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</si>
  <si>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</si>
  <si>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</si>
  <si>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</si>
  <si>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</si>
  <si>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</si>
  <si>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</si>
  <si>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</si>
  <si>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</si>
  <si>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</si>
  <si>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</si>
  <si>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</si>
  <si>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</si>
  <si>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</si>
  <si>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</si>
  <si>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</si>
  <si>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</si>
  <si>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</si>
  <si>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</si>
  <si>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</si>
  <si>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</si>
  <si>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</si>
  <si>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</si>
  <si>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</si>
  <si>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</si>
  <si>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</si>
  <si>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</si>
  <si>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</si>
  <si>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</si>
  <si>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</si>
  <si>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</si>
  <si>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</si>
  <si>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</si>
  <si>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</si>
  <si>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</si>
  <si>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</si>
  <si>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</si>
  <si>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</si>
  <si>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</si>
  <si>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</si>
  <si>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</si>
  <si>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</si>
  <si>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</si>
  <si>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</si>
  <si>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</si>
  <si>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</si>
  <si>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</si>
  <si>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</si>
  <si>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</si>
  <si>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</si>
  <si>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</si>
  <si>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</si>
  <si>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</si>
  <si>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</si>
  <si>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</si>
  <si>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</si>
  <si>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</si>
  <si>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</si>
  <si>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</si>
  <si>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</si>
  <si>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</si>
  <si>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</si>
  <si>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</si>
  <si>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</si>
  <si>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</si>
  <si>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</si>
  <si>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</si>
  <si>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</si>
  <si>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</si>
  <si>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</si>
  <si>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</si>
  <si>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</si>
  <si>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</si>
  <si>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</si>
  <si>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</si>
  <si>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</si>
  <si>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</si>
  <si>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</si>
  <si>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</si>
  <si>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</si>
  <si>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</si>
  <si>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</si>
  <si>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</si>
  <si>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</si>
  <si>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</si>
  <si>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</si>
  <si>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</si>
  <si>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</si>
  <si>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</si>
  <si>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</si>
  <si>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</si>
  <si>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</si>
  <si>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</si>
  <si>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</si>
  <si>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</si>
  <si>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</si>
  <si>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</si>
  <si>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</si>
  <si>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</si>
  <si>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</si>
  <si>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</si>
  <si>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</si>
  <si>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</si>
  <si>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</si>
  <si>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</si>
  <si>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</si>
  <si>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</si>
  <si>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</si>
  <si>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</si>
  <si>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</si>
  <si>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</si>
  <si>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</si>
  <si>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</si>
  <si>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</si>
  <si>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</si>
  <si>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</si>
  <si>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</si>
  <si>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</si>
  <si>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</si>
  <si>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</si>
  <si>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</si>
  <si>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</si>
  <si>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</si>
  <si>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</si>
  <si>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</si>
  <si>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</si>
  <si>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</si>
  <si>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</si>
  <si>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</si>
  <si>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</si>
  <si>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</si>
  <si>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</si>
  <si>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</si>
  <si>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</si>
  <si>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</si>
  <si>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</si>
  <si>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</si>
  <si>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</si>
  <si>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</si>
  <si>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</si>
  <si>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</si>
  <si>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</si>
  <si>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</si>
  <si>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</si>
  <si>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</si>
  <si>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</si>
  <si>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</si>
  <si>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</si>
  <si>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</si>
  <si>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</si>
  <si>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</si>
  <si>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</si>
  <si>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</si>
  <si>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</si>
  <si>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</si>
  <si>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</si>
  <si>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</si>
  <si>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</si>
  <si>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</si>
  <si>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</si>
  <si>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</si>
  <si>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</si>
  <si>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</si>
  <si>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</si>
  <si>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</si>
  <si>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</si>
  <si>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</si>
  <si>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</si>
  <si>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</si>
  <si>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</si>
  <si>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</si>
  <si>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</si>
  <si>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</si>
  <si>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</si>
  <si>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</si>
  <si>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</si>
  <si>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</si>
  <si>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</si>
  <si>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</si>
  <si>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</si>
  <si>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</si>
  <si>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</si>
  <si>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</si>
  <si>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</si>
  <si>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</si>
  <si>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</si>
  <si>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</si>
  <si>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</si>
  <si>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</si>
  <si>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</si>
  <si>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</si>
  <si>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</si>
  <si>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</si>
  <si>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</si>
  <si>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</si>
  <si>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</si>
  <si>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</si>
  <si>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</si>
  <si>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</si>
  <si>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</si>
  <si>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</si>
  <si>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</si>
  <si>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</si>
  <si>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</si>
  <si>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</si>
  <si>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</si>
  <si>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</si>
  <si>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</si>
  <si>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</si>
  <si>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</si>
  <si>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</si>
  <si>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</si>
  <si>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</si>
  <si>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</si>
  <si>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</si>
  <si>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</si>
  <si>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</si>
  <si>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</si>
  <si>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</si>
  <si>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</si>
  <si>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</si>
  <si>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</si>
  <si>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</si>
  <si>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</si>
  <si>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</si>
  <si>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</si>
  <si>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</si>
  <si>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</si>
  <si>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</si>
  <si>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</si>
  <si>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</si>
  <si>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</si>
  <si>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</si>
  <si>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</si>
  <si>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</si>
  <si>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</si>
  <si>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</si>
  <si>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</si>
  <si>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</si>
  <si>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</si>
  <si>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</si>
  <si>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</si>
  <si>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</si>
  <si>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</si>
  <si>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</si>
  <si>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</si>
  <si>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</si>
  <si>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</si>
  <si>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</si>
  <si>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</si>
  <si>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</si>
  <si>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</si>
  <si>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</si>
  <si>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</si>
  <si>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</si>
  <si>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</si>
  <si>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</si>
  <si>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</si>
  <si>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</si>
  <si>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</si>
  <si>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</si>
  <si>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</si>
  <si>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</si>
  <si>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</si>
  <si>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</si>
  <si>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</si>
  <si>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</si>
  <si>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</si>
  <si>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</si>
  <si>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</si>
  <si>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</si>
  <si>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</si>
  <si>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</si>
  <si>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</si>
  <si>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</si>
  <si>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</si>
  <si>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</si>
  <si>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</si>
  <si>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</si>
  <si>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</si>
  <si>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</si>
  <si>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</si>
  <si>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</si>
  <si>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</si>
  <si>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</si>
  <si>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</si>
  <si>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</si>
  <si>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</si>
  <si>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</si>
  <si>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</si>
  <si>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</si>
  <si>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</si>
  <si>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</si>
  <si>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</si>
  <si>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</si>
  <si>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</si>
  <si>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</si>
  <si>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</si>
  <si>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</si>
  <si>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</si>
  <si>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</si>
  <si>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</si>
  <si>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</si>
  <si>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</si>
  <si>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</si>
  <si>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</si>
  <si>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</si>
  <si>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</si>
  <si>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</si>
  <si>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</si>
  <si>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</si>
  <si>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</si>
  <si>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</si>
  <si>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</si>
  <si>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</si>
  <si>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</si>
  <si>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</si>
  <si>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</si>
  <si>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</si>
  <si>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</si>
  <si>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</si>
  <si>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</si>
  <si>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</si>
  <si>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</si>
  <si>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</si>
  <si>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</si>
  <si>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</si>
  <si>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</si>
  <si>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</si>
  <si>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</si>
  <si>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</si>
  <si>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</si>
  <si>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</si>
  <si>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</si>
  <si>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</si>
  <si>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</si>
  <si>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</si>
  <si>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</si>
  <si>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</si>
  <si>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</si>
  <si>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</si>
  <si>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</si>
  <si>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</si>
  <si>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</si>
  <si>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</si>
  <si>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</si>
  <si>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</si>
  <si>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</si>
  <si>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</si>
  <si>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</si>
  <si>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</si>
  <si>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</si>
  <si>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</si>
  <si>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</si>
  <si>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</si>
  <si>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</si>
  <si>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</si>
  <si>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</si>
  <si>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</si>
  <si>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</si>
  <si>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</si>
  <si>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</si>
  <si>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</si>
  <si>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</si>
  <si>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</si>
  <si>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</si>
  <si>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</si>
  <si>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</si>
  <si>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</si>
  <si>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</si>
  <si>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</si>
  <si>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</si>
  <si>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</si>
  <si>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</si>
  <si>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</si>
  <si>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</si>
  <si>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</si>
  <si>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</si>
  <si>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</si>
  <si>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</si>
  <si>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</si>
  <si>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</si>
  <si>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</si>
  <si>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</si>
  <si>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</si>
  <si>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</si>
  <si>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</si>
  <si>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</si>
  <si>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</si>
  <si>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</si>
  <si>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</si>
  <si>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</si>
  <si>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</si>
  <si>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</si>
  <si>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</si>
  <si>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</si>
  <si>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</si>
  <si>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</si>
  <si>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</si>
  <si>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</si>
  <si>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</si>
  <si>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</si>
  <si>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</si>
  <si>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</si>
  <si>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</si>
  <si>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</si>
  <si>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</si>
  <si>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</si>
  <si>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</si>
  <si>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</si>
  <si>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</si>
  <si>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</si>
  <si>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</si>
  <si>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</si>
  <si>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</si>
  <si>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</si>
  <si>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</si>
  <si>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</si>
  <si>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</si>
  <si>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</si>
  <si>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</si>
  <si>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</si>
  <si>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</si>
  <si>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</si>
  <si>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</si>
  <si>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</si>
  <si>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</si>
  <si>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</si>
  <si>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</si>
  <si>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</si>
  <si>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</si>
  <si>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</si>
  <si>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</si>
  <si>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</si>
  <si>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</si>
  <si>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</si>
  <si>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</si>
  <si>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</si>
  <si>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</si>
  <si>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</si>
  <si>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</si>
  <si>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</si>
  <si>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</si>
  <si>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</si>
  <si>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</si>
  <si>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</si>
  <si>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</si>
  <si>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</si>
  <si>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</si>
  <si>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</si>
  <si>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</si>
  <si>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</si>
  <si>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</si>
  <si>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</si>
  <si>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</si>
  <si>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</si>
  <si>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</si>
  <si>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</si>
  <si>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</si>
  <si>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</si>
  <si>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</si>
  <si>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</si>
  <si>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</si>
  <si>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</si>
  <si>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</si>
  <si>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</si>
  <si>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</si>
  <si>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</si>
  <si>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</si>
  <si>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</si>
  <si>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</si>
  <si>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</si>
  <si>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</si>
  <si>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</si>
  <si>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</si>
  <si>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</si>
  <si>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</si>
  <si>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</si>
  <si>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</si>
  <si>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</si>
  <si>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</si>
  <si>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</si>
  <si>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</si>
  <si>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</si>
  <si>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</si>
  <si>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</si>
  <si>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</si>
  <si>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</si>
  <si>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</si>
  <si>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</si>
  <si>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</si>
  <si>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</si>
  <si>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</si>
  <si>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</si>
  <si>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</si>
  <si>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</si>
  <si>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</si>
  <si>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</si>
  <si>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</si>
  <si>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</si>
  <si>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</si>
  <si>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</si>
  <si>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</si>
  <si>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</si>
  <si>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</si>
  <si>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</si>
  <si>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</si>
  <si>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</si>
  <si>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</si>
  <si>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</si>
  <si>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</si>
  <si>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</si>
  <si>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</si>
  <si>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</si>
  <si>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</si>
  <si>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</si>
  <si>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</si>
  <si>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</si>
  <si>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</si>
  <si>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</si>
  <si>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</si>
  <si>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</si>
  <si>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</si>
  <si>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</si>
  <si>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</si>
  <si>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</si>
  <si>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</si>
  <si>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</si>
  <si>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</si>
  <si>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</si>
  <si>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</si>
  <si>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</si>
  <si>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</si>
  <si>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</si>
  <si>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</si>
  <si>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</si>
  <si>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</si>
  <si>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</si>
  <si>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</si>
  <si>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</si>
  <si>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</si>
  <si>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</si>
  <si>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</si>
  <si>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</si>
  <si>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</si>
  <si>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</si>
  <si>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</si>
  <si>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</si>
  <si>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</si>
  <si>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</si>
  <si>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</si>
  <si>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</si>
  <si>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</si>
  <si>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</si>
  <si>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</si>
  <si>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</si>
  <si>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</si>
  <si>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</si>
  <si>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</si>
  <si>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</si>
  <si>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</si>
  <si>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</si>
  <si>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</si>
  <si>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</si>
  <si>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</si>
  <si>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</si>
  <si>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</si>
  <si>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</si>
  <si>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</si>
  <si>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</si>
  <si>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</si>
  <si>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</si>
  <si>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</si>
  <si>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</si>
  <si>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</si>
  <si>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</si>
  <si>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</si>
  <si>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</si>
  <si>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</si>
  <si>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</si>
  <si>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</si>
  <si>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</si>
  <si>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</si>
  <si>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</si>
  <si>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</si>
  <si>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</si>
  <si>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</si>
  <si>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</si>
  <si>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</si>
  <si>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</si>
  <si>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</si>
  <si>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</si>
  <si>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</si>
  <si>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</si>
  <si>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</si>
  <si>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</si>
  <si>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</si>
  <si>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</si>
  <si>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</si>
  <si>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</si>
  <si>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</si>
  <si>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</si>
  <si>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</si>
  <si>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</si>
  <si>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</si>
  <si>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</si>
  <si>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</si>
  <si>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</si>
  <si>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</si>
  <si>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</si>
  <si>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</si>
  <si>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</si>
  <si>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</si>
  <si>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</si>
  <si>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</si>
  <si>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</si>
  <si>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</si>
  <si>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</si>
  <si>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</si>
  <si>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</si>
  <si>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</si>
  <si>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</si>
  <si>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</si>
  <si>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</si>
  <si>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</si>
  <si>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</si>
  <si>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</si>
  <si>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</si>
  <si>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</si>
  <si>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</si>
  <si>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</si>
  <si>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</si>
  <si>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</si>
  <si>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</si>
  <si>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</si>
  <si>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</si>
  <si>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</si>
  <si>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</si>
  <si>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</si>
  <si>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</si>
  <si>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</si>
  <si>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</si>
  <si>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</si>
  <si>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</si>
  <si>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</si>
  <si>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</si>
  <si>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</si>
  <si>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</si>
  <si>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</si>
  <si>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</si>
  <si>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</si>
  <si>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</si>
  <si>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</si>
  <si>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</si>
  <si>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</si>
  <si>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</si>
  <si>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</si>
  <si>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</si>
  <si>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</si>
  <si>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</si>
  <si>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</si>
  <si>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</si>
  <si>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</si>
  <si>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</si>
  <si>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</si>
  <si>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</si>
  <si>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</si>
  <si>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</si>
  <si>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</si>
  <si>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</si>
  <si>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</si>
  <si>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</si>
  <si>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</si>
  <si>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</si>
  <si>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</si>
  <si>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</si>
  <si>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</si>
  <si>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</si>
  <si>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</si>
  <si>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</si>
  <si>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</si>
  <si>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</si>
  <si>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</si>
  <si>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</si>
  <si>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</si>
  <si>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</si>
  <si>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</si>
  <si>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</si>
  <si>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</si>
  <si>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</si>
  <si>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</si>
  <si>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</si>
  <si>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</si>
  <si>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</si>
  <si>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</si>
  <si>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</si>
  <si>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</si>
  <si>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</si>
  <si>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</si>
  <si>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</si>
  <si>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</si>
  <si>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</si>
  <si>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</si>
  <si>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</si>
  <si>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</si>
  <si>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</si>
  <si>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</si>
  <si>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</si>
  <si>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</si>
  <si>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</si>
  <si>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</si>
  <si>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</si>
  <si>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</si>
  <si>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</si>
  <si>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</si>
  <si>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</si>
  <si>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</si>
  <si>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</si>
  <si>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</si>
  <si>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</si>
  <si>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</si>
  <si>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</si>
  <si>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</si>
  <si>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</si>
  <si>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</si>
  <si>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</si>
  <si>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</si>
  <si>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</si>
  <si>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</si>
  <si>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</si>
  <si>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</si>
  <si>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</si>
  <si>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</si>
  <si>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</si>
  <si>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</si>
  <si>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</si>
  <si>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</si>
  <si>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</si>
  <si>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</si>
  <si>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</si>
  <si>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</si>
  <si>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</si>
  <si>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</si>
  <si>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</si>
  <si>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</si>
  <si>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</si>
  <si>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</si>
  <si>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</si>
  <si>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</si>
  <si>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</si>
  <si>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</si>
  <si>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</si>
  <si>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</si>
  <si>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</si>
  <si>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</si>
  <si>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</si>
  <si>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</si>
  <si>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</si>
  <si>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</si>
  <si>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</si>
  <si>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</si>
  <si>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</si>
  <si>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</si>
  <si>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</si>
  <si>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</si>
  <si>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</si>
  <si>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</si>
  <si>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</si>
  <si>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</si>
  <si>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</si>
  <si>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</si>
  <si>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</si>
  <si>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</si>
  <si>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</si>
  <si>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</si>
  <si>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</si>
  <si>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</si>
  <si>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</si>
  <si>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</si>
  <si>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</si>
  <si>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</si>
  <si>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</si>
  <si>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</si>
  <si>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</si>
  <si>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</si>
  <si>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</si>
  <si>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</si>
  <si>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</si>
  <si>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</si>
  <si>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</si>
  <si>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</si>
  <si>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</si>
  <si>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</si>
  <si>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</si>
  <si>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</si>
  <si>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</si>
  <si>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</si>
  <si>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</si>
  <si>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</si>
  <si>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</si>
  <si>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</si>
  <si>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</si>
  <si>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</si>
  <si>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</si>
  <si>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</si>
  <si>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</si>
  <si>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</si>
  <si>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</si>
  <si>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</si>
  <si>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</si>
  <si>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</si>
  <si>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</si>
  <si>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</si>
  <si>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</si>
  <si>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</si>
  <si>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</si>
  <si>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</si>
  <si>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</si>
  <si>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</si>
  <si>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</si>
  <si>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</si>
  <si>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</si>
  <si>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</si>
  <si>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</si>
  <si>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</si>
  <si>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</si>
  <si>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</si>
  <si>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</si>
  <si>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</si>
  <si>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</si>
  <si>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</si>
  <si>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</si>
  <si>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</si>
  <si>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</si>
  <si>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</si>
  <si>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</si>
  <si>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</si>
  <si>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</si>
  <si>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</si>
  <si>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</si>
  <si>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</si>
  <si>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</si>
  <si>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</si>
  <si>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</si>
  <si>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</si>
  <si>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</si>
  <si>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</si>
  <si>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</si>
  <si>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</si>
  <si>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</si>
  <si>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</si>
  <si>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</si>
  <si>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</si>
  <si>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</si>
  <si>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</si>
  <si>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</si>
  <si>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</si>
  <si>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</si>
  <si>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</si>
  <si>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</si>
  <si>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</si>
  <si>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</si>
  <si>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</si>
  <si>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</si>
  <si>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</si>
  <si>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</si>
  <si>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</si>
  <si>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</si>
  <si>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</si>
  <si>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</si>
  <si>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</si>
  <si>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</si>
  <si>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</si>
  <si>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</si>
  <si>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</si>
  <si>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</si>
  <si>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</si>
  <si>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</si>
  <si>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</si>
  <si>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</si>
  <si>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</si>
  <si>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</si>
  <si>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</si>
  <si>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</si>
  <si>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</si>
  <si>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</si>
  <si>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</si>
  <si>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</si>
  <si>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</si>
  <si>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</si>
  <si>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</si>
  <si>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</si>
  <si>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</si>
  <si>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</si>
  <si>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</si>
  <si>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</si>
  <si>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</si>
  <si>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</si>
  <si>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</si>
  <si>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</si>
  <si>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</si>
  <si>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</si>
  <si>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</si>
  <si>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</si>
  <si>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</si>
  <si>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</si>
  <si>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</si>
  <si>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</si>
  <si>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</si>
  <si>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</si>
  <si>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</si>
  <si>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</si>
  <si>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</si>
  <si>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</si>
  <si>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</si>
  <si>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</si>
  <si>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</si>
  <si>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</si>
  <si>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</si>
  <si>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</si>
  <si>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</si>
  <si>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</si>
  <si>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</si>
  <si>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</si>
  <si>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</si>
  <si>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</si>
  <si>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</si>
  <si>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</si>
  <si>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</si>
  <si>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</si>
  <si>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</si>
  <si>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</si>
  <si>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</si>
  <si>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</si>
  <si>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</si>
  <si>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</si>
  <si>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</si>
  <si>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</si>
  <si>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</si>
  <si>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</si>
  <si>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</si>
  <si>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</si>
  <si>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</si>
  <si>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</si>
  <si>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</si>
  <si>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</si>
  <si>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</si>
  <si>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</si>
  <si>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</si>
  <si>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</si>
  <si>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</si>
  <si>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</si>
  <si>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</si>
  <si>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</si>
  <si>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</si>
  <si>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</si>
  <si>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</si>
  <si>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</si>
  <si>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</si>
  <si>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</si>
  <si>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</si>
  <si>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</si>
  <si>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</si>
  <si>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</si>
  <si>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</si>
  <si>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</si>
  <si>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</si>
  <si>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</si>
  <si>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</si>
  <si>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</si>
  <si>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</si>
  <si>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</si>
  <si>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</si>
  <si>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</si>
  <si>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</si>
  <si>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</si>
  <si>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</si>
  <si>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</si>
  <si>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</si>
  <si>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</si>
  <si>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</si>
  <si>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</si>
  <si>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</si>
  <si>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</si>
  <si>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</si>
  <si>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</si>
  <si>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</si>
  <si>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</si>
  <si>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</si>
  <si>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</si>
  <si>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</si>
  <si>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</si>
  <si>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</si>
  <si>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</si>
  <si>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</si>
  <si>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</si>
  <si>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</si>
  <si>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</si>
  <si>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</si>
  <si>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</si>
  <si>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</si>
  <si>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</si>
  <si>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</si>
  <si>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</si>
  <si>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</si>
  <si>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</si>
  <si>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</si>
  <si>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</si>
  <si>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</si>
  <si>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</si>
  <si>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</si>
  <si>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</si>
  <si>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</si>
  <si>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</si>
  <si>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</si>
  <si>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</si>
  <si>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</si>
  <si>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</si>
  <si>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</si>
  <si>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</si>
  <si>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</si>
  <si>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</si>
  <si>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</si>
  <si>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</si>
  <si>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</si>
  <si>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</si>
  <si>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</si>
  <si>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</si>
  <si>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</si>
  <si>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</si>
  <si>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</si>
  <si>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</si>
  <si>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</si>
  <si>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</si>
  <si>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</si>
  <si>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</si>
  <si>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</si>
  <si>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</si>
  <si>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</si>
  <si>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</si>
  <si>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</si>
  <si>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</si>
  <si>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</si>
  <si>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</si>
  <si>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</si>
  <si>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</si>
  <si>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</si>
  <si>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</si>
  <si>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</si>
  <si>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</si>
  <si>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</si>
  <si>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</si>
  <si>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</si>
  <si>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</si>
  <si>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</si>
  <si>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</si>
  <si>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</si>
  <si>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</si>
  <si>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</si>
  <si>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</si>
  <si>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</si>
  <si>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</si>
  <si>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</si>
  <si>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</si>
  <si>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</si>
  <si>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</si>
  <si>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</si>
  <si>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</si>
  <si>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</si>
  <si>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</si>
  <si>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</si>
  <si>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</si>
  <si>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</si>
  <si>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</si>
  <si>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</si>
  <si>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</si>
  <si>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</si>
  <si>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</si>
  <si>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</si>
  <si>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</si>
  <si>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</si>
  <si>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</si>
  <si>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</si>
  <si>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</si>
  <si>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</si>
  <si>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</si>
  <si>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</si>
  <si>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</si>
  <si>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</si>
  <si>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</si>
  <si>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</si>
  <si>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</si>
  <si>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</si>
  <si>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</si>
  <si>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</si>
  <si>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</si>
  <si>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</si>
  <si>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</si>
  <si>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</si>
  <si>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</si>
  <si>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</si>
  <si>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</si>
  <si>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</si>
  <si>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</si>
  <si>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</si>
  <si>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</si>
  <si>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</si>
  <si>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</si>
  <si>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</si>
  <si>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</si>
  <si>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</si>
  <si>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</si>
  <si>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</si>
  <si>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</si>
  <si>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</si>
  <si>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</si>
  <si>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</si>
  <si>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</si>
  <si>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</si>
  <si>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</si>
  <si>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</si>
  <si>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</si>
  <si>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</si>
  <si>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</si>
  <si>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</si>
  <si>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</si>
  <si>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</si>
  <si>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</si>
  <si>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</si>
  <si>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</si>
  <si>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</si>
  <si>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</si>
  <si>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</si>
  <si>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</si>
  <si>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</si>
  <si>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</si>
  <si>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</si>
  <si>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</si>
  <si>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</si>
  <si>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</si>
  <si>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</si>
  <si>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</si>
  <si>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</si>
  <si>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</si>
  <si>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</si>
  <si>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</si>
  <si>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</si>
  <si>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</si>
  <si>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</si>
  <si>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</si>
  <si>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</si>
  <si>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</si>
  <si>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</si>
  <si>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</si>
  <si>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</si>
  <si>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</si>
  <si>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</si>
  <si>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</si>
  <si>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</si>
  <si>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</si>
  <si>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</si>
  <si>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</si>
  <si>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</si>
  <si>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</si>
  <si>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</si>
  <si>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</si>
  <si>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</si>
  <si>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</si>
  <si>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</si>
  <si>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</si>
  <si>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</si>
  <si>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</si>
  <si>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</si>
  <si>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</si>
  <si>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</si>
  <si>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</si>
  <si>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</si>
  <si>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</si>
  <si>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</si>
  <si>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</si>
  <si>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</si>
  <si>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</si>
  <si>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</si>
  <si>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</si>
  <si>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</si>
  <si>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</si>
  <si>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</si>
  <si>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</si>
  <si>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</si>
  <si>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</si>
  <si>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</si>
  <si>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</si>
  <si>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</si>
  <si>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</si>
  <si>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</si>
  <si>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</si>
  <si>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</si>
  <si>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</si>
  <si>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</si>
  <si>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</si>
  <si>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</si>
  <si>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</si>
  <si>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</si>
  <si>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</si>
  <si>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</si>
  <si>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</si>
  <si>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</si>
  <si>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</si>
  <si>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</si>
  <si>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</si>
  <si>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</si>
  <si>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</si>
  <si>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</si>
  <si>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</si>
  <si>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</si>
  <si>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</si>
  <si>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</si>
  <si>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</si>
  <si>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</si>
  <si>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</si>
  <si>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</si>
  <si>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</si>
  <si>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</si>
  <si>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</si>
  <si>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</si>
  <si>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</si>
  <si>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</si>
  <si>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</si>
  <si>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</si>
  <si>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</si>
  <si>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</si>
  <si>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</si>
  <si>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</si>
  <si>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</si>
  <si>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</si>
  <si>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</si>
  <si>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</si>
  <si>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</si>
  <si>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</si>
  <si>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</si>
  <si>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</si>
  <si>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</si>
  <si>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</si>
  <si>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</si>
  <si>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</si>
  <si>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</si>
  <si>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</si>
  <si>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</si>
  <si>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</si>
  <si>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</si>
  <si>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</si>
  <si>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</si>
  <si>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</si>
  <si>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</si>
  <si>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</si>
  <si>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</si>
  <si>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</si>
  <si>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</si>
  <si>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</si>
  <si>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</si>
  <si>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</si>
  <si>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</si>
  <si>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</si>
  <si>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</si>
  <si>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</si>
  <si>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</si>
  <si>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</si>
  <si>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</si>
  <si>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</si>
  <si>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</si>
  <si>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</si>
  <si>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</si>
  <si>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</si>
  <si>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</si>
  <si>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</si>
  <si>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</si>
  <si>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</si>
  <si>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</si>
  <si>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</si>
  <si>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</si>
  <si>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</si>
  <si>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</si>
  <si>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</si>
  <si>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</si>
  <si>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</si>
  <si>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</si>
  <si>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</si>
  <si>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</si>
  <si>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</si>
  <si>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</si>
  <si>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</si>
  <si>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</si>
  <si>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</si>
  <si>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</si>
  <si>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</si>
  <si>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</si>
  <si>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</si>
  <si>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</si>
  <si>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</si>
  <si>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</si>
  <si>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</si>
  <si>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</si>
  <si>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</si>
  <si>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</si>
  <si>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</si>
  <si>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</si>
  <si>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</si>
  <si>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</si>
  <si>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</si>
  <si>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</si>
  <si>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</si>
  <si>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</si>
  <si>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</si>
  <si>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</si>
  <si>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</si>
  <si>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</si>
  <si>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</si>
  <si>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</si>
  <si>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</si>
  <si>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</si>
  <si>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</si>
  <si>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</si>
  <si>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</si>
  <si>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</si>
  <si>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</si>
  <si>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</si>
  <si>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</si>
  <si>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</si>
  <si>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</si>
  <si>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</si>
  <si>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</si>
  <si>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</si>
  <si>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</si>
  <si>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</si>
  <si>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</si>
  <si>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</si>
  <si>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</si>
  <si>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</si>
  <si>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</si>
  <si>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</si>
  <si>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</si>
  <si>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</si>
  <si>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</si>
  <si>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</si>
  <si>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</si>
  <si>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</si>
  <si>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</si>
  <si>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</si>
  <si>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</si>
  <si>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</si>
  <si>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</si>
  <si>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</si>
  <si>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</si>
  <si>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</si>
  <si>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</si>
  <si>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</si>
  <si>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</si>
  <si>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</si>
  <si>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</si>
  <si>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</si>
  <si>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</si>
  <si>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</si>
  <si>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</si>
  <si>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</si>
  <si>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</si>
  <si>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</si>
  <si>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</si>
  <si>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</si>
  <si>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</si>
  <si>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</si>
  <si>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</si>
  <si>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</si>
  <si>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</si>
  <si>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</si>
  <si>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</si>
  <si>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</si>
  <si>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</si>
  <si>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</si>
  <si>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</si>
  <si>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</si>
  <si>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</si>
  <si>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</si>
  <si>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</si>
  <si>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</si>
  <si>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</si>
  <si>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</si>
  <si>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</si>
  <si>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</si>
  <si>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</si>
  <si>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</si>
  <si>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</si>
  <si>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</si>
  <si>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</si>
  <si>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</si>
  <si>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</si>
  <si>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</si>
  <si>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</si>
  <si>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</si>
  <si>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</si>
  <si>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</si>
  <si>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</si>
  <si>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</si>
  <si>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</si>
  <si>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</si>
  <si>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</si>
  <si>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</si>
  <si>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</si>
  <si>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</si>
  <si>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</si>
  <si>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</si>
  <si>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</si>
  <si>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</si>
  <si>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</si>
  <si>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</si>
  <si>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</si>
  <si>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</si>
  <si>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</si>
  <si>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</si>
  <si>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</si>
  <si>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</si>
  <si>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</si>
  <si>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</si>
  <si>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</si>
  <si>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</si>
  <si>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</si>
  <si>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</si>
  <si>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</si>
  <si>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</si>
  <si>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</si>
  <si>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</si>
  <si>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</si>
  <si>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</si>
  <si>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</si>
  <si>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</si>
  <si>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</si>
  <si>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</si>
  <si>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</si>
  <si>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</si>
  <si>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</si>
  <si>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</si>
  <si>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</si>
  <si>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</si>
  <si>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</si>
  <si>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</si>
  <si>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</si>
  <si>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</si>
  <si>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</si>
  <si>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</si>
  <si>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</si>
  <si>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</si>
  <si>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</si>
  <si>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</si>
  <si>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</si>
  <si>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</si>
  <si>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</si>
  <si>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</si>
  <si>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</si>
  <si>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</si>
  <si>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</si>
  <si>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</si>
  <si>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</si>
  <si>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</si>
  <si>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</si>
  <si>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</si>
  <si>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</si>
  <si>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</si>
  <si>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</si>
  <si>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</si>
  <si>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</si>
  <si>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</si>
  <si>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</si>
  <si>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</si>
  <si>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</si>
  <si>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</si>
  <si>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</si>
  <si>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</si>
  <si>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</si>
  <si>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</si>
  <si>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</si>
  <si>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</si>
  <si>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</si>
  <si>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</si>
  <si>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</si>
  <si>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</si>
  <si>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</si>
  <si>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</si>
  <si>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</si>
  <si>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</si>
  <si>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</si>
  <si>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</si>
  <si>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</si>
  <si>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</si>
  <si>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</si>
  <si>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</si>
  <si>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</si>
  <si>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</si>
  <si>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</si>
  <si>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</si>
  <si>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</si>
  <si>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</si>
  <si>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</si>
  <si>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</si>
  <si>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</si>
  <si>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</si>
  <si>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</si>
  <si>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</si>
  <si>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</si>
  <si>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</si>
  <si>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</si>
  <si>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</si>
  <si>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</si>
  <si>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</si>
  <si>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</si>
  <si>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</si>
  <si>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</si>
  <si>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</si>
  <si>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</si>
  <si>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</si>
  <si>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</si>
  <si>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</si>
  <si>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</si>
  <si>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</si>
  <si>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</si>
  <si>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</si>
  <si>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</si>
  <si>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</si>
  <si>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</si>
  <si>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</si>
  <si>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</si>
  <si>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</si>
  <si>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</si>
  <si>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</si>
  <si>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</si>
  <si>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</si>
  <si>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</si>
  <si>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</si>
  <si>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</si>
  <si>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</si>
  <si>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</si>
  <si>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</si>
  <si>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</si>
  <si>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</si>
  <si>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</si>
  <si>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</si>
  <si>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</si>
  <si>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</si>
  <si>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</si>
  <si>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</si>
  <si>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</si>
  <si>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</si>
  <si>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</si>
  <si>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</si>
  <si>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</si>
  <si>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</si>
  <si>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</si>
  <si>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</si>
  <si>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</si>
  <si>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</si>
  <si>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</si>
  <si>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</si>
  <si>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</si>
  <si>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</si>
  <si>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</si>
  <si>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</si>
  <si>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</si>
  <si>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</si>
  <si>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</si>
  <si>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</si>
  <si>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</si>
  <si>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</si>
  <si>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</si>
  <si>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</si>
  <si>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</si>
  <si>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</si>
  <si>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</si>
  <si>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</si>
  <si>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</si>
  <si>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</si>
  <si>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</si>
  <si>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</si>
  <si>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</si>
  <si>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</si>
  <si>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</si>
  <si>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</si>
  <si>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</si>
  <si>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</si>
  <si>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</si>
  <si>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</si>
  <si>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</si>
  <si>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</si>
  <si>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</si>
  <si>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</si>
  <si>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</si>
  <si>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</si>
  <si>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</si>
  <si>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</si>
  <si>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</si>
  <si>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</si>
  <si>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</si>
  <si>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</si>
  <si>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</si>
  <si>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</si>
  <si>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</si>
  <si>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</si>
  <si>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</si>
  <si>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</si>
  <si>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</si>
  <si>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</si>
  <si>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</si>
  <si>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</si>
  <si>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</si>
  <si>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</si>
  <si>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</si>
  <si>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</si>
  <si>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</si>
  <si>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</si>
  <si>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</si>
  <si>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</si>
  <si>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</si>
  <si>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</si>
  <si>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</si>
  <si>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</si>
  <si>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</si>
  <si>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</si>
  <si>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</si>
  <si>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</si>
  <si>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</si>
  <si>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</si>
  <si>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</si>
  <si>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</si>
  <si>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</si>
  <si>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</si>
  <si>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</si>
  <si>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</si>
  <si>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</si>
  <si>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</si>
  <si>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</si>
  <si>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</si>
  <si>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</si>
  <si>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</si>
  <si>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</si>
  <si>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</si>
  <si>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</si>
  <si>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</si>
  <si>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</si>
  <si>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</si>
  <si>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</si>
  <si>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</si>
  <si>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</si>
  <si>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</si>
  <si>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</si>
  <si>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</si>
  <si>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</si>
  <si>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</si>
  <si>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</si>
  <si>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</si>
  <si>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</si>
  <si>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</si>
  <si>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</si>
  <si>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</si>
  <si>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</si>
  <si>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</si>
  <si>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</si>
  <si>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</si>
  <si>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</si>
  <si>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</si>
  <si>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</si>
  <si>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</si>
  <si>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</si>
  <si>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</si>
  <si>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</si>
  <si>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</si>
  <si>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</si>
  <si>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</si>
  <si>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</si>
  <si>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</si>
  <si>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</si>
  <si>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</si>
  <si>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</si>
  <si>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</si>
  <si>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</si>
  <si>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</si>
  <si>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</si>
  <si>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</si>
  <si>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</si>
  <si>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</si>
  <si>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</si>
  <si>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</si>
  <si>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</si>
  <si>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</si>
  <si>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</si>
  <si>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</si>
  <si>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</si>
  <si>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</si>
  <si>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</si>
  <si>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</si>
  <si>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</si>
  <si>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</si>
  <si>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</si>
  <si>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</si>
  <si>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</si>
  <si>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</si>
  <si>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</si>
  <si>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</si>
  <si>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</si>
  <si>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</si>
  <si>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</si>
  <si>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</si>
  <si>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</si>
  <si>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</si>
  <si>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</si>
  <si>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</si>
  <si>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</si>
  <si>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</si>
  <si>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</si>
  <si>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</si>
  <si>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</si>
  <si>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</si>
  <si>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</si>
  <si>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</si>
  <si>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</si>
  <si>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</si>
  <si>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</si>
  <si>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</si>
  <si>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</si>
  <si>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</si>
  <si>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</si>
  <si>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</si>
  <si>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</si>
  <si>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</si>
  <si>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</si>
  <si>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</si>
  <si>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</si>
  <si>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</si>
  <si>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</si>
  <si>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</si>
  <si>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</si>
  <si>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</si>
  <si>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</si>
  <si>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</si>
  <si>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</si>
  <si>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</si>
  <si>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</si>
  <si>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</si>
  <si>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</si>
  <si>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</si>
  <si>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</si>
  <si>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</si>
  <si>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</si>
  <si>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</si>
  <si>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</si>
  <si>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</si>
  <si>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</si>
  <si>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</si>
  <si>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</si>
  <si>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</si>
  <si>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</si>
  <si>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</si>
  <si>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</si>
  <si>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</si>
  <si>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</si>
  <si>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</si>
  <si>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</si>
  <si>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</si>
  <si>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</si>
  <si>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</si>
  <si>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</si>
  <si>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</si>
  <si>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</si>
  <si>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</si>
  <si>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</si>
  <si>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</si>
  <si>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</si>
  <si>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</si>
  <si>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</si>
  <si>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</si>
  <si>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</si>
  <si>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</si>
  <si>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</si>
  <si>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</si>
  <si>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</si>
  <si>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</si>
  <si>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</si>
  <si>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</si>
  <si>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</si>
  <si>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</si>
  <si>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</si>
  <si>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</si>
  <si>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</si>
  <si>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</si>
  <si>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</si>
  <si>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</si>
  <si>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</si>
  <si>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</si>
  <si>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</si>
  <si>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</si>
  <si>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</si>
  <si>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</si>
  <si>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</si>
  <si>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</si>
  <si>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</si>
  <si>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</si>
  <si>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</si>
  <si>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</si>
  <si>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</si>
  <si>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</si>
  <si>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</si>
  <si>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</si>
  <si>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</si>
  <si>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</si>
  <si>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</si>
  <si>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</si>
  <si>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</si>
  <si>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</si>
  <si>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</si>
  <si>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</si>
  <si>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</si>
  <si>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</si>
  <si>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</si>
  <si>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</si>
  <si>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</si>
  <si>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</si>
  <si>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</si>
  <si>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</si>
  <si>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</si>
  <si>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</si>
  <si>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</si>
  <si>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</si>
  <si>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</si>
  <si>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</si>
  <si>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</si>
  <si>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</si>
  <si>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</si>
  <si>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</si>
  <si>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</si>
  <si>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</si>
  <si>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</si>
  <si>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</si>
  <si>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</si>
  <si>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</si>
  <si>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</si>
  <si>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</si>
  <si>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</si>
  <si>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</si>
  <si>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</si>
  <si>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</si>
  <si>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</si>
  <si>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</si>
  <si>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</si>
  <si>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</si>
  <si>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</si>
  <si>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</si>
  <si>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</si>
  <si>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</si>
  <si>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</si>
  <si>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</si>
  <si>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</si>
  <si>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</si>
  <si>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</si>
  <si>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</si>
  <si>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</si>
  <si>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</si>
  <si>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</si>
  <si>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</si>
  <si>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</si>
  <si>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</si>
  <si>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</si>
  <si>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</si>
  <si>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</si>
  <si>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</si>
  <si>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</si>
  <si>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</si>
  <si>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</si>
  <si>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</si>
  <si>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</si>
  <si>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</si>
  <si>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</si>
  <si>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</si>
  <si>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</si>
  <si>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</si>
  <si>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</si>
  <si>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</si>
  <si>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</si>
  <si>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</si>
  <si>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</si>
  <si>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</si>
  <si>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</si>
  <si>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</si>
  <si>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</si>
  <si>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</si>
  <si>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</si>
  <si>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</si>
  <si>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</si>
  <si>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</si>
  <si>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</si>
  <si>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</si>
  <si>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</si>
  <si>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</si>
  <si>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</si>
  <si>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</si>
  <si>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</si>
  <si>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</si>
  <si>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</si>
  <si>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</si>
  <si>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</si>
  <si>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</si>
  <si>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</si>
  <si>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</si>
  <si>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</si>
  <si>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</si>
  <si>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</si>
  <si>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</si>
  <si>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</si>
  <si>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</si>
  <si>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</si>
  <si>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</si>
  <si>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</si>
  <si>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</si>
  <si>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</si>
  <si>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</si>
  <si>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</si>
  <si>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</si>
  <si>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</si>
  <si>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</si>
  <si>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</si>
  <si>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</si>
  <si>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</si>
  <si>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</si>
  <si>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</si>
  <si>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</si>
  <si>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</si>
  <si>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</si>
  <si>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</si>
  <si>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</si>
  <si>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</si>
  <si>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</si>
  <si>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</si>
  <si>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</si>
  <si>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</si>
  <si>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</si>
  <si>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</si>
  <si>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</si>
  <si>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</si>
  <si>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</si>
  <si>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</si>
  <si>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</si>
  <si>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</si>
  <si>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</si>
  <si>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</si>
  <si>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</si>
  <si>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</si>
  <si>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</si>
  <si>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</si>
  <si>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</si>
  <si>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</si>
  <si>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</si>
  <si>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</si>
  <si>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</si>
  <si>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</si>
  <si>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</si>
  <si>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</si>
  <si>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</si>
  <si>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</si>
  <si>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</si>
  <si>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</si>
  <si>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</si>
  <si>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</si>
  <si>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</si>
  <si>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</si>
  <si>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</si>
  <si>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</si>
  <si>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</si>
  <si>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</si>
  <si>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</si>
  <si>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</si>
  <si>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</si>
  <si>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</si>
  <si>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</si>
  <si>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</si>
  <si>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</si>
  <si>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</si>
  <si>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</si>
  <si>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</si>
  <si>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</si>
  <si>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</si>
  <si>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</si>
  <si>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</si>
  <si>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</si>
  <si>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</si>
  <si>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</si>
  <si>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</si>
  <si>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</si>
  <si>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</si>
  <si>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</si>
  <si>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</si>
  <si>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</si>
  <si>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</si>
  <si>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</si>
  <si>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</si>
  <si>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</si>
  <si>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</si>
  <si>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</si>
  <si>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</si>
  <si>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</si>
  <si>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</si>
  <si>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</si>
  <si>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</si>
  <si>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</si>
  <si>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</si>
  <si>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</si>
  <si>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</si>
  <si>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</si>
  <si>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</si>
  <si>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</si>
  <si>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</si>
  <si>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</si>
  <si>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</si>
  <si>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</si>
  <si>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</si>
  <si>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</si>
  <si>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</si>
  <si>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</si>
  <si>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</si>
  <si>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</si>
  <si>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</si>
  <si>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</si>
  <si>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</si>
  <si>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</si>
  <si>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</si>
  <si>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</si>
  <si>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</si>
  <si>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</si>
  <si>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</si>
  <si>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</si>
  <si>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</si>
  <si>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</si>
  <si>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</si>
  <si>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</si>
  <si>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</si>
  <si>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</si>
  <si>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</si>
  <si>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</si>
  <si>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</si>
  <si>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</si>
  <si>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</si>
  <si>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</si>
  <si>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</si>
  <si>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</si>
  <si>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</si>
  <si>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</si>
  <si>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</si>
  <si>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</si>
  <si>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</si>
  <si>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</si>
  <si>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</si>
  <si>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</si>
  <si>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</si>
  <si>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</si>
  <si>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</si>
  <si>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</si>
  <si>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</si>
  <si>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</si>
  <si>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</si>
  <si>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</si>
  <si>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</si>
  <si>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</si>
  <si>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</si>
  <si>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</si>
  <si>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</si>
  <si>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</si>
  <si>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</si>
  <si>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</si>
  <si>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</si>
  <si>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</si>
  <si>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</si>
  <si>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</si>
  <si>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</si>
  <si>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</si>
  <si>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</si>
  <si>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</si>
  <si>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</si>
  <si>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</si>
  <si>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</si>
  <si>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</si>
  <si>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</si>
  <si>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</si>
  <si>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</si>
  <si>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</si>
  <si>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</si>
  <si>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</si>
  <si>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</si>
  <si>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</si>
  <si>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</si>
  <si>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</si>
  <si>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</si>
  <si>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</si>
  <si>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</si>
  <si>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</si>
  <si>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</si>
  <si>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</si>
  <si>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</si>
  <si>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</si>
  <si>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</si>
  <si>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</si>
  <si>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</si>
  <si>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</si>
  <si>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</si>
  <si>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</si>
  <si>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</si>
  <si>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</si>
  <si>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</si>
  <si>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</si>
  <si>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</si>
  <si>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</si>
  <si>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</si>
  <si>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</si>
  <si>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</si>
  <si>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</si>
  <si>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</si>
  <si>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</si>
  <si>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</si>
  <si>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</si>
  <si>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</si>
  <si>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</si>
  <si>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</si>
  <si>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</si>
  <si>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</si>
  <si>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</si>
  <si>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</si>
  <si>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</si>
  <si>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</si>
  <si>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</si>
  <si>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</si>
  <si>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</si>
  <si>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</si>
  <si>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</si>
  <si>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</si>
  <si>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</si>
  <si>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</si>
  <si>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</si>
  <si>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</si>
  <si>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</si>
  <si>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</si>
  <si>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</si>
  <si>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</si>
  <si>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</si>
  <si>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</si>
  <si>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</si>
  <si>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</si>
  <si>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</si>
  <si>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</si>
  <si>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</si>
  <si>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</si>
  <si>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</si>
  <si>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</si>
  <si>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</si>
  <si>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</si>
  <si>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</si>
  <si>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</si>
  <si>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</si>
  <si>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</si>
  <si>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</si>
  <si>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</si>
  <si>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</si>
  <si>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</si>
  <si>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</si>
  <si>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</si>
  <si>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</si>
  <si>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</si>
  <si>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</si>
  <si>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</si>
  <si>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</si>
  <si>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</si>
  <si>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</si>
  <si>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</si>
  <si>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</si>
  <si>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</si>
  <si>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</si>
  <si>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</si>
  <si>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</si>
  <si>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</si>
  <si>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</si>
  <si>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</si>
  <si>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</si>
  <si>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</si>
  <si>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</si>
  <si>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</si>
  <si>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</si>
  <si>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</si>
  <si>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</si>
  <si>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</si>
  <si>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</si>
  <si>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</si>
  <si>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</si>
  <si>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</si>
  <si>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</si>
  <si>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</si>
  <si>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</si>
  <si>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</si>
  <si>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</si>
  <si>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</si>
  <si>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</si>
  <si>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</si>
  <si>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</si>
  <si>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</si>
  <si>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</si>
  <si>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</si>
  <si>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</si>
  <si>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</si>
  <si>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</si>
  <si>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</si>
  <si>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</si>
  <si>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</si>
  <si>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</si>
  <si>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</si>
  <si>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</si>
  <si>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</si>
  <si>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</si>
  <si>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</si>
  <si>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</si>
  <si>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</si>
  <si>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</si>
  <si>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</si>
  <si>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</si>
  <si>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</si>
  <si>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</si>
  <si>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</si>
  <si>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</si>
  <si>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</si>
  <si>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</si>
  <si>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</si>
  <si>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</si>
  <si>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</si>
  <si>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</si>
  <si>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</si>
  <si>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</si>
  <si>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</si>
  <si>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</si>
  <si>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</si>
  <si>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</si>
  <si>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</si>
  <si>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</si>
  <si>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</si>
  <si>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</si>
  <si>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</si>
  <si>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</si>
  <si>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</si>
  <si>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</si>
  <si>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</si>
  <si>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</si>
  <si>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</si>
  <si>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</si>
  <si>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</si>
  <si>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</si>
  <si>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</si>
  <si>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</si>
  <si>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</si>
  <si>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</si>
  <si>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</si>
  <si>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</si>
  <si>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</si>
  <si>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</si>
  <si>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</si>
  <si>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</si>
  <si>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</si>
  <si>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</si>
  <si>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</si>
  <si>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</si>
  <si>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</si>
  <si>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</si>
  <si>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</si>
  <si>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</si>
  <si>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</si>
  <si>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</si>
  <si>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</si>
  <si>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</si>
  <si>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</si>
  <si>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</si>
  <si>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</si>
  <si>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</si>
  <si>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</si>
  <si>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</si>
  <si>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</si>
  <si>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</si>
  <si>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</si>
  <si>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</si>
  <si>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</si>
  <si>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</si>
  <si>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</si>
  <si>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</si>
  <si>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</si>
  <si>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</si>
  <si>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</si>
  <si>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</si>
  <si>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</si>
  <si>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</si>
  <si>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</si>
  <si>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</si>
  <si>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</si>
  <si>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</si>
  <si>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</si>
  <si>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</si>
  <si>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</si>
  <si>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</si>
  <si>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</si>
  <si>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</si>
  <si>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</si>
  <si>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</si>
  <si>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</si>
  <si>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</si>
  <si>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</si>
  <si>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</si>
  <si>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</si>
  <si>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</si>
  <si>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</si>
  <si>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</si>
  <si>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</si>
  <si>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</si>
  <si>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</si>
  <si>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</si>
  <si>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</si>
  <si>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</si>
  <si>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</si>
  <si>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</si>
  <si>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</si>
  <si>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</si>
  <si>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</si>
  <si>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</si>
  <si>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</si>
  <si>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</si>
  <si>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</si>
  <si>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</si>
  <si>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</si>
  <si>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</si>
  <si>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</si>
  <si>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</si>
  <si>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</si>
  <si>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</si>
  <si>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</si>
  <si>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</si>
  <si>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</si>
  <si>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</si>
  <si>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</si>
  <si>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</si>
  <si>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</si>
  <si>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</si>
  <si>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</si>
  <si>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</si>
  <si>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</si>
  <si>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</si>
  <si>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</si>
  <si>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</si>
  <si>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</si>
  <si>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</si>
  <si>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</si>
  <si>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</si>
  <si>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</si>
  <si>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</si>
  <si>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</si>
  <si>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</si>
  <si>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</si>
  <si>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</si>
  <si>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</si>
  <si>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</si>
  <si>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</si>
  <si>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</si>
  <si>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</si>
  <si>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</si>
  <si>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</si>
  <si>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</si>
  <si>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</si>
  <si>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</si>
  <si>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</si>
  <si>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</si>
  <si>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</si>
  <si>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</si>
  <si>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</si>
  <si>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</si>
  <si>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</si>
  <si>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</si>
  <si>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</si>
  <si>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</si>
  <si>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</si>
  <si>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</si>
  <si>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</si>
  <si>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</si>
  <si>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</si>
  <si>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</si>
  <si>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</si>
  <si>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</si>
  <si>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</si>
  <si>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</si>
  <si>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</si>
  <si>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</si>
  <si>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</si>
  <si>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</si>
  <si>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</si>
  <si>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</si>
  <si>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</si>
  <si>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</si>
  <si>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</si>
  <si>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</si>
  <si>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</si>
  <si>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</si>
  <si>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</si>
  <si>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</si>
  <si>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</si>
  <si>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</si>
  <si>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</si>
  <si>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</si>
  <si>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</si>
  <si>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</si>
  <si>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</si>
  <si>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</si>
  <si>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</si>
  <si>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</si>
  <si>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</si>
  <si>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</si>
  <si>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</si>
  <si>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</si>
  <si>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</si>
  <si>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</si>
  <si>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</si>
  <si>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</si>
  <si>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</si>
  <si>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</si>
  <si>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</si>
  <si>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</si>
  <si>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</si>
  <si>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</si>
  <si>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</si>
  <si>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</si>
  <si>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</si>
  <si>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</si>
  <si>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</si>
  <si>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</si>
  <si>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</si>
  <si>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</si>
  <si>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</si>
  <si>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</si>
  <si>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</si>
  <si>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</si>
  <si>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</si>
  <si>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</si>
  <si>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</si>
  <si>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</si>
  <si>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</si>
  <si>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</si>
  <si>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</si>
  <si>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</si>
  <si>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</si>
  <si>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</si>
  <si>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</si>
  <si>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</si>
  <si>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</si>
  <si>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</si>
  <si>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</si>
  <si>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</si>
  <si>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</si>
  <si>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</si>
  <si>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</si>
  <si>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</si>
  <si>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</si>
  <si>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</si>
  <si>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</si>
  <si>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</si>
  <si>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</si>
  <si>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</si>
  <si>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</si>
  <si>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</si>
  <si>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</si>
  <si>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</si>
  <si>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</si>
  <si>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</si>
  <si>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</si>
  <si>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</si>
  <si>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</si>
  <si>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</si>
  <si>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</si>
  <si>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</si>
  <si>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</si>
  <si>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</si>
  <si>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</si>
  <si>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</si>
  <si>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</si>
  <si>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</si>
  <si>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</si>
  <si>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</si>
  <si>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</si>
  <si>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</si>
  <si>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</si>
  <si>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</si>
  <si>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</si>
  <si>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</si>
  <si>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</si>
  <si>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</si>
  <si>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</si>
  <si>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</si>
  <si>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</si>
  <si>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</si>
  <si>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</si>
  <si>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</si>
  <si>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</si>
  <si>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</si>
  <si>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</si>
  <si>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</si>
  <si>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</si>
  <si>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</si>
  <si>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</si>
  <si>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</si>
  <si>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</si>
  <si>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</si>
  <si>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</si>
  <si>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</si>
  <si>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</si>
  <si>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</si>
  <si>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</si>
  <si>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</si>
  <si>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</si>
  <si>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</si>
  <si>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</si>
  <si>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</si>
  <si>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</si>
  <si>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</si>
  <si>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</si>
  <si>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</si>
  <si>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</si>
  <si>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</si>
  <si>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</si>
  <si>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</si>
  <si>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</si>
  <si>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</si>
  <si>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</si>
  <si>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</si>
  <si>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</si>
  <si>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</si>
  <si>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</si>
  <si>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</si>
  <si>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</si>
  <si>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</si>
  <si>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</si>
  <si>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</si>
  <si>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</si>
  <si>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</si>
  <si>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</si>
  <si>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</si>
  <si>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</si>
  <si>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</si>
  <si>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</si>
  <si>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</si>
  <si>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</si>
  <si>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</si>
  <si>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</si>
  <si>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</si>
  <si>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</si>
  <si>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</si>
  <si>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</si>
  <si>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</si>
  <si>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</si>
  <si>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</si>
  <si>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</si>
  <si>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</si>
  <si>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</si>
  <si>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</si>
  <si>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</si>
  <si>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</si>
  <si>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</si>
  <si>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</si>
  <si>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</si>
  <si>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</si>
  <si>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</si>
  <si>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</si>
  <si>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</si>
  <si>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</si>
  <si>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</si>
  <si>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</si>
  <si>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</si>
  <si>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</si>
  <si>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</si>
  <si>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</si>
  <si>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</si>
  <si>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</si>
  <si>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</si>
  <si>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</si>
  <si>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</si>
  <si>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</si>
  <si>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</si>
  <si>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</si>
  <si>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</si>
  <si>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</si>
  <si>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</si>
  <si>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</si>
  <si>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</si>
  <si>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</si>
  <si>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</si>
  <si>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</si>
  <si>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</si>
  <si>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</si>
  <si>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</si>
  <si>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</si>
  <si>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</si>
  <si>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</si>
  <si>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</si>
  <si>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</si>
  <si>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</si>
  <si>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</si>
  <si>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</si>
  <si>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</si>
  <si>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</si>
  <si>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</si>
  <si>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</si>
  <si>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</si>
  <si>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</si>
  <si>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</si>
  <si>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</si>
  <si>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</si>
  <si>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</si>
  <si>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</si>
  <si>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</si>
  <si>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</si>
  <si>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</si>
  <si>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</si>
  <si>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</si>
  <si>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</si>
  <si>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</si>
  <si>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</si>
  <si>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</si>
  <si>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</si>
  <si>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</si>
  <si>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</si>
  <si>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</si>
  <si>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</si>
  <si>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</si>
  <si>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</si>
  <si>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</si>
  <si>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</si>
  <si>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</si>
  <si>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</si>
  <si>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</si>
  <si>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</si>
  <si>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</si>
  <si>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</si>
  <si>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</si>
  <si>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</si>
  <si>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</si>
  <si>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</si>
  <si>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</si>
  <si>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</si>
  <si>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</si>
  <si>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</si>
  <si>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</si>
  <si>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</si>
  <si>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</si>
  <si>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</si>
  <si>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</si>
  <si>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</si>
  <si>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</si>
  <si>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</si>
  <si>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</si>
  <si>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</si>
  <si>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</si>
  <si>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</si>
  <si>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</si>
  <si>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</si>
  <si>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</si>
  <si>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</si>
  <si>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</si>
  <si>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</si>
  <si>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</si>
  <si>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</si>
  <si>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</si>
  <si>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</si>
  <si>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</si>
  <si>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</si>
  <si>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</si>
  <si>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</si>
  <si>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</si>
  <si>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</si>
  <si>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</si>
  <si>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</si>
  <si>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</si>
  <si>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</si>
  <si>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</si>
  <si>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</si>
  <si>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</si>
  <si>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</si>
  <si>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</si>
  <si>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</si>
  <si>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</si>
  <si>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</si>
  <si>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</si>
  <si>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</si>
  <si>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</si>
  <si>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</si>
  <si>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</si>
  <si>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</si>
  <si>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</si>
  <si>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</si>
  <si>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</si>
  <si>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</si>
  <si>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</si>
  <si>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</si>
  <si>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</si>
  <si>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</si>
  <si>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</si>
  <si>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</si>
  <si>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</si>
  <si>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</si>
  <si>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</si>
  <si>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</si>
  <si>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</si>
  <si>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</si>
  <si>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</si>
  <si>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</si>
  <si>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</si>
  <si>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</si>
  <si>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</si>
  <si>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</si>
  <si>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</si>
  <si>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</si>
  <si>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</si>
  <si>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</si>
  <si>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</si>
  <si>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</si>
  <si>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</si>
  <si>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</si>
  <si>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</si>
  <si>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</si>
  <si>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</si>
  <si>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</si>
  <si>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</si>
  <si>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</si>
  <si>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</si>
  <si>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</si>
  <si>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</si>
  <si>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</si>
  <si>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</si>
  <si>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</si>
  <si>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</si>
  <si>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</si>
  <si>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</si>
  <si>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</si>
  <si>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</si>
  <si>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</si>
  <si>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</si>
  <si>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</si>
  <si>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</si>
  <si>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</si>
  <si>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</si>
  <si>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</si>
  <si>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</si>
  <si>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</si>
  <si>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</si>
  <si>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</si>
  <si>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</si>
  <si>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</si>
  <si>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</si>
  <si>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</si>
  <si>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</si>
  <si>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</si>
  <si>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</si>
  <si>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</si>
  <si>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</si>
  <si>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</si>
  <si>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</si>
  <si>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</si>
  <si>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</si>
  <si>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</si>
  <si>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</si>
  <si>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</si>
  <si>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</si>
  <si>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</si>
  <si>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</si>
  <si>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</si>
  <si>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</si>
  <si>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</si>
  <si>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</si>
  <si>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</si>
  <si>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</si>
  <si>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</si>
  <si>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</si>
  <si>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</si>
  <si>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</si>
  <si>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</si>
  <si>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</si>
  <si>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</si>
  <si>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</si>
  <si>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</si>
  <si>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</si>
  <si>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</si>
  <si>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</si>
  <si>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</si>
  <si>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</si>
  <si>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</si>
  <si>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</si>
  <si>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</si>
  <si>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</si>
  <si>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</si>
  <si>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</si>
  <si>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</si>
  <si>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</si>
  <si>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</si>
  <si>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</si>
  <si>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</si>
  <si>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</si>
  <si>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</si>
  <si>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</si>
  <si>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</si>
  <si>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</si>
  <si>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</si>
  <si>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</si>
  <si>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</si>
  <si>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</si>
  <si>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</si>
  <si>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</si>
  <si>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</si>
  <si>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</si>
  <si>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</si>
  <si>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</si>
  <si>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</si>
  <si>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</si>
  <si>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</si>
  <si>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</si>
  <si>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</si>
  <si>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</si>
  <si>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</si>
  <si>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</si>
  <si>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</si>
  <si>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</si>
  <si>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</si>
  <si>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</si>
  <si>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</si>
  <si>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</si>
  <si>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</si>
  <si>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</si>
  <si>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</si>
  <si>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</si>
  <si>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</si>
  <si>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</si>
  <si>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</si>
  <si>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</si>
  <si>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</si>
  <si>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</si>
  <si>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</si>
  <si>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</si>
  <si>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</si>
  <si>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</si>
  <si>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</si>
  <si>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</si>
  <si>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</si>
  <si>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</si>
  <si>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</si>
  <si>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</si>
  <si>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</si>
  <si>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</si>
  <si>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</si>
  <si>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</si>
  <si>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</si>
  <si>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</si>
  <si>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</si>
  <si>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</si>
  <si>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</si>
  <si>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</si>
  <si>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</si>
  <si>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</si>
  <si>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</si>
  <si>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</si>
  <si>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</si>
  <si>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</si>
  <si>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</si>
  <si>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</si>
  <si>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</si>
  <si>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</si>
  <si>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</si>
  <si>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</si>
  <si>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</si>
  <si>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</si>
  <si>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</si>
  <si>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</si>
  <si>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</si>
  <si>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</si>
  <si>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</si>
  <si>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</si>
  <si>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</si>
  <si>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</si>
  <si>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</si>
  <si>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</si>
  <si>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</si>
  <si>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</si>
  <si>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</si>
  <si>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</si>
  <si>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</si>
  <si>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</si>
  <si>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</si>
  <si>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</si>
  <si>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</si>
  <si>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</si>
  <si>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</si>
  <si>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</si>
  <si>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</si>
  <si>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</si>
  <si>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</si>
  <si>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</si>
  <si>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</si>
  <si>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</si>
  <si>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</si>
  <si>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</si>
  <si>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</si>
  <si>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</si>
  <si>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</si>
  <si>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</si>
  <si>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</si>
  <si>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</si>
  <si>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</si>
  <si>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</si>
  <si>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</si>
  <si>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</si>
  <si>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</si>
  <si>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</si>
  <si>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</si>
  <si>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</si>
  <si>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</si>
  <si>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</si>
  <si>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</si>
  <si>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</si>
  <si>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</si>
  <si>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</si>
  <si>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</si>
  <si>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</si>
  <si>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</si>
  <si>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</si>
  <si>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</si>
  <si>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</si>
  <si>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</si>
  <si>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</si>
  <si>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</si>
  <si>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</si>
  <si>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</si>
  <si>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</si>
  <si>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</si>
  <si>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</si>
  <si>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</si>
  <si>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</si>
  <si>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</si>
  <si>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</si>
  <si>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</si>
  <si>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</si>
  <si>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</si>
  <si>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</si>
  <si>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</si>
  <si>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</si>
  <si>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</si>
  <si>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</si>
  <si>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</si>
  <si>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</si>
  <si>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</si>
  <si>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</si>
  <si>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</si>
  <si>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</si>
  <si>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</si>
  <si>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</si>
  <si>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</si>
  <si>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</si>
  <si>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</si>
  <si>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</si>
  <si>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</si>
  <si>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</si>
  <si>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</si>
  <si>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</si>
  <si>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</si>
  <si>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</si>
  <si>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</si>
  <si>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</si>
  <si>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</si>
  <si>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</si>
  <si>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</si>
  <si>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</si>
  <si>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</si>
  <si>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</si>
  <si>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</si>
  <si>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</si>
  <si>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</si>
  <si>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</si>
  <si>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</si>
  <si>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</si>
  <si>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</si>
  <si>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</si>
  <si>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</si>
  <si>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</si>
  <si>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</si>
  <si>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</si>
  <si>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</si>
  <si>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</si>
  <si>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</si>
  <si>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</si>
  <si>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</si>
  <si>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</si>
  <si>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</si>
  <si>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</si>
  <si>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</si>
  <si>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</si>
  <si>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</si>
  <si>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</si>
  <si>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</si>
  <si>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</si>
  <si>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</si>
  <si>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</si>
  <si>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</si>
  <si>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</si>
  <si>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</si>
  <si>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</si>
  <si>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</si>
  <si>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</si>
  <si>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</si>
  <si>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</si>
  <si>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</si>
  <si>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</si>
  <si>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</si>
  <si>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</si>
  <si>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</si>
  <si>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</si>
  <si>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</si>
  <si>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</si>
  <si>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</si>
  <si>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</si>
  <si>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</si>
  <si>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</si>
  <si>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</si>
  <si>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</si>
  <si>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</si>
  <si>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</si>
  <si>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</si>
  <si>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</si>
  <si>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</si>
  <si>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</si>
  <si>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</si>
  <si>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</si>
  <si>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</si>
  <si>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</si>
  <si>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</si>
  <si>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</si>
  <si>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</si>
  <si>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</si>
  <si>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</si>
  <si>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</si>
  <si>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</si>
  <si>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</si>
  <si>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</si>
  <si>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</si>
  <si>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</si>
  <si>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</si>
  <si>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</si>
  <si>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</si>
  <si>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</si>
  <si>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</si>
  <si>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</si>
  <si>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</si>
  <si>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</si>
  <si>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</si>
  <si>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</si>
  <si>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</si>
  <si>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</si>
  <si>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</si>
  <si>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</si>
  <si>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</si>
  <si>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</si>
  <si>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</si>
  <si>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</si>
  <si>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</si>
  <si>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</si>
  <si>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</si>
  <si>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</si>
  <si>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</si>
  <si>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</si>
  <si>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</si>
  <si>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</si>
  <si>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</si>
  <si>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</si>
  <si>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</si>
  <si>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</si>
  <si>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</si>
  <si>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</si>
  <si>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</si>
  <si>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</si>
  <si>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</si>
  <si>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</si>
  <si>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</si>
  <si>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</si>
  <si>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</si>
  <si>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</si>
  <si>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</si>
  <si>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</si>
  <si>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</si>
  <si>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</si>
  <si>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</si>
  <si>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</si>
  <si>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</si>
  <si>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</si>
  <si>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</si>
  <si>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</si>
  <si>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</si>
  <si>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</si>
  <si>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</si>
  <si>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</si>
  <si>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</si>
  <si>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</si>
  <si>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</si>
  <si>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</si>
  <si>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</si>
  <si>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</si>
  <si>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</si>
  <si>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</si>
  <si>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</si>
  <si>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</si>
  <si>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</si>
  <si>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</si>
  <si>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</si>
  <si>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</si>
  <si>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</si>
  <si>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</si>
  <si>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</si>
  <si>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</si>
  <si>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</si>
  <si>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</si>
  <si>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</si>
  <si>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</si>
  <si>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</si>
  <si>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</si>
  <si>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</si>
  <si>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</si>
  <si>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</si>
  <si>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</si>
  <si>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</si>
  <si>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</si>
  <si>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</si>
  <si>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</si>
  <si>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</si>
  <si>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</si>
  <si>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</si>
  <si>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</si>
  <si>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</si>
  <si>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</si>
  <si>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</si>
  <si>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</si>
  <si>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</si>
  <si>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</si>
  <si>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</si>
  <si>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</si>
  <si>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</si>
  <si>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</si>
  <si>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</si>
  <si>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</si>
  <si>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</si>
  <si>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</si>
  <si>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</si>
  <si>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</si>
  <si>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</si>
  <si>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</si>
  <si>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</si>
  <si>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</si>
  <si>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</si>
  <si>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</si>
  <si>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</si>
  <si>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</si>
  <si>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</si>
  <si>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</si>
  <si>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</si>
  <si>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</si>
  <si>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</si>
  <si>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</si>
  <si>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</si>
  <si>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</si>
  <si>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</si>
  <si>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</si>
  <si>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</si>
  <si>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</si>
  <si>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</si>
  <si>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</si>
  <si>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</si>
  <si>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</si>
  <si>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</si>
  <si>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</si>
  <si>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</si>
  <si>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</si>
  <si>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</si>
  <si>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</si>
  <si>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</si>
  <si>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</si>
  <si>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</si>
  <si>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</si>
  <si>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</si>
  <si>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</si>
  <si>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</si>
  <si>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</si>
  <si>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</si>
  <si>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</si>
  <si>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</si>
  <si>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</si>
  <si>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</si>
  <si>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</si>
  <si>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</si>
  <si>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</si>
  <si>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</si>
  <si>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</si>
  <si>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</si>
  <si>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</si>
  <si>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</si>
  <si>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</si>
  <si>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</si>
  <si>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</si>
  <si>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</si>
  <si>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</si>
  <si>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</si>
  <si>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</si>
  <si>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</si>
  <si>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</si>
  <si>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</si>
  <si>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</si>
  <si>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</si>
  <si>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</si>
  <si>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</si>
  <si>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</si>
  <si>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</si>
  <si>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</si>
  <si>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</si>
  <si>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</si>
  <si>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</si>
  <si>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</si>
  <si>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</si>
  <si>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</si>
  <si>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</si>
  <si>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</si>
  <si>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</si>
  <si>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</si>
  <si>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</si>
  <si>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</si>
  <si>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</si>
  <si>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</si>
  <si>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</si>
  <si>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</si>
  <si>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</si>
  <si>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</si>
  <si>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</si>
  <si>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</si>
  <si>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</si>
  <si>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</si>
  <si>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</si>
  <si>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</si>
  <si>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</si>
  <si>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</si>
  <si>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</si>
  <si>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</si>
  <si>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</si>
  <si>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</si>
  <si>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</si>
  <si>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</si>
  <si>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</si>
  <si>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</si>
  <si>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</si>
  <si>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</si>
  <si>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</si>
  <si>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</si>
  <si>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</si>
  <si>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</si>
  <si>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</si>
  <si>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</si>
  <si>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</si>
  <si>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</si>
  <si>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</si>
  <si>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</si>
  <si>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</si>
  <si>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</si>
  <si>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</si>
  <si>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</si>
  <si>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</si>
  <si>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</si>
  <si>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</si>
  <si>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</si>
  <si>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</si>
  <si>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</si>
  <si>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</si>
  <si>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</si>
  <si>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</si>
  <si>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</si>
  <si>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</si>
  <si>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</si>
  <si>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</si>
  <si>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</si>
  <si>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</si>
  <si>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</si>
  <si>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</si>
  <si>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</si>
  <si>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</si>
  <si>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</si>
  <si>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</si>
  <si>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</si>
  <si>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</si>
  <si>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</si>
  <si>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</si>
  <si>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</si>
  <si>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</si>
  <si>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</si>
  <si>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</si>
  <si>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</si>
  <si>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</si>
  <si>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</si>
  <si>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</si>
  <si>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</si>
  <si>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</si>
  <si>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</si>
  <si>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</si>
  <si>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</si>
  <si>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</si>
  <si>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</si>
  <si>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</si>
  <si>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</si>
  <si>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</si>
  <si>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</si>
  <si>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</si>
  <si>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</si>
  <si>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</si>
  <si>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</si>
  <si>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</si>
  <si>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</si>
  <si>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</si>
  <si>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</si>
  <si>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</si>
  <si>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</si>
  <si>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</si>
  <si>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</si>
  <si>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</si>
  <si>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</si>
  <si>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</si>
  <si>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</si>
  <si>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</si>
  <si>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</si>
  <si>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</si>
  <si>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</si>
  <si>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</si>
  <si>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</si>
  <si>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</si>
  <si>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</si>
  <si>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</si>
  <si>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</si>
  <si>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</si>
  <si>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</si>
  <si>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</si>
  <si>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</si>
  <si>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</si>
  <si>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</si>
  <si>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</si>
  <si>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</si>
  <si>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</si>
  <si>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</si>
  <si>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</si>
  <si>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</si>
  <si>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</si>
  <si>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</si>
  <si>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</si>
  <si>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</si>
  <si>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</si>
  <si>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</si>
  <si>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</si>
  <si>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</si>
  <si>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</si>
  <si>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</si>
  <si>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</si>
  <si>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</si>
  <si>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</si>
  <si>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</si>
  <si>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</si>
  <si>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</si>
  <si>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</si>
  <si>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</si>
  <si>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</si>
  <si>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</si>
  <si>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</si>
  <si>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</si>
  <si>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</si>
  <si>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</si>
  <si>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</si>
  <si>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</si>
  <si>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</si>
  <si>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</si>
  <si>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</si>
  <si>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</si>
  <si>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</si>
  <si>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</si>
  <si>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</si>
  <si>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</si>
  <si>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</si>
  <si>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</si>
  <si>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</si>
  <si>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</si>
  <si>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</si>
  <si>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</si>
  <si>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</si>
  <si>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</si>
  <si>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</si>
  <si>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</si>
  <si>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</si>
  <si>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</si>
  <si>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</si>
  <si>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</si>
  <si>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</si>
  <si>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</si>
  <si>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</si>
  <si>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</si>
  <si>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</si>
  <si>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</si>
  <si>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</si>
  <si>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</si>
  <si>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</si>
  <si>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</si>
  <si>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</si>
  <si>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</si>
  <si>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</si>
  <si>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</si>
  <si>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</si>
  <si>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</si>
  <si>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</si>
  <si>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</si>
  <si>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</si>
  <si>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</si>
  <si>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</si>
  <si>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</si>
  <si>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</si>
  <si>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</si>
  <si>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</si>
  <si>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</si>
  <si>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</si>
  <si>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</si>
  <si>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</si>
  <si>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</si>
  <si>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</si>
  <si>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</si>
  <si>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</si>
  <si>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</si>
  <si>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</si>
  <si>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</si>
  <si>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</si>
  <si>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</si>
  <si>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</si>
  <si>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</si>
  <si>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</si>
  <si>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</si>
  <si>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</si>
  <si>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</si>
  <si>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</si>
  <si>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</si>
  <si>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</si>
  <si>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</si>
  <si>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</si>
  <si>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</si>
  <si>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</si>
  <si>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</si>
  <si>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</si>
  <si>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</si>
  <si>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</si>
  <si>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</si>
  <si>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</si>
  <si>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</si>
  <si>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</si>
  <si>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</si>
  <si>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</si>
  <si>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</si>
  <si>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</si>
  <si>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</si>
  <si>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</si>
  <si>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</si>
  <si>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</si>
  <si>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</si>
  <si>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</si>
  <si>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</si>
  <si>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</si>
  <si>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</si>
  <si>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</si>
  <si>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</si>
  <si>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</si>
  <si>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</si>
  <si>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</si>
  <si>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</si>
  <si>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</si>
  <si>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</si>
  <si>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</si>
  <si>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</si>
  <si>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</si>
  <si>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</si>
  <si>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</si>
  <si>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</si>
  <si>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</si>
  <si>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</si>
  <si>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</si>
  <si>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</si>
  <si>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</si>
  <si>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</si>
  <si>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</si>
  <si>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</si>
  <si>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</si>
  <si>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</si>
  <si>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</si>
  <si>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</si>
  <si>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</si>
  <si>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</si>
  <si>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</si>
  <si>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</si>
  <si>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</si>
  <si>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</si>
  <si>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</si>
  <si>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</si>
  <si>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</si>
  <si>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</si>
  <si>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</si>
  <si>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</si>
  <si>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</si>
  <si>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</si>
  <si>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</si>
  <si>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</si>
  <si>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</si>
  <si>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</si>
  <si>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</si>
  <si>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</si>
  <si>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</si>
  <si>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</si>
  <si>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</si>
  <si>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</si>
  <si>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</si>
  <si>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</si>
  <si>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</si>
  <si>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</si>
  <si>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</si>
  <si>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</si>
  <si>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</si>
  <si>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</si>
  <si>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</si>
  <si>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</si>
  <si>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</si>
  <si>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</si>
  <si>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</si>
  <si>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</si>
  <si>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</si>
  <si>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</si>
  <si>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</si>
  <si>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</si>
  <si>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</si>
  <si>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</si>
  <si>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</si>
  <si>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</si>
  <si>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</si>
  <si>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</si>
  <si>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</si>
  <si>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</si>
  <si>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</si>
  <si>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</si>
  <si>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</si>
  <si>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</si>
  <si>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</si>
  <si>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</si>
  <si>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</si>
  <si>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</si>
  <si>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</si>
  <si>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</si>
  <si>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</si>
  <si>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</si>
  <si>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</si>
  <si>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</si>
  <si>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</si>
  <si>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</si>
  <si>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</si>
  <si>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</si>
  <si>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</si>
  <si>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</si>
  <si>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</si>
  <si>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</si>
  <si>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</si>
  <si>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</si>
  <si>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</si>
  <si>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</si>
  <si>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</si>
  <si>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</si>
  <si>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</si>
  <si>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</si>
  <si>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</si>
  <si>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</si>
  <si>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</si>
  <si>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</si>
  <si>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</si>
  <si>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</si>
  <si>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</si>
  <si>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</si>
  <si>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</si>
  <si>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</si>
  <si>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</si>
  <si>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</si>
  <si>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</si>
  <si>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</si>
  <si>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</si>
  <si>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</si>
  <si>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</si>
  <si>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</si>
  <si>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</si>
  <si>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</si>
  <si>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</si>
  <si>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</si>
  <si>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</si>
  <si>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</si>
  <si>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</si>
  <si>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</si>
  <si>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</si>
  <si>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</si>
  <si>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</si>
  <si>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</si>
  <si>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</si>
  <si>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</si>
  <si>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</si>
  <si>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</si>
  <si>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</si>
  <si>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</si>
  <si>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</si>
  <si>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</si>
  <si>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</si>
  <si>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</si>
  <si>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</si>
  <si>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</si>
  <si>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</si>
  <si>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</si>
  <si>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</si>
  <si>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</si>
  <si>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</si>
  <si>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</si>
  <si>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</si>
  <si>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</si>
  <si>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</si>
  <si>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</si>
  <si>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</si>
  <si>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</si>
  <si>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</si>
  <si>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</si>
  <si>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</si>
  <si>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</si>
  <si>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</si>
  <si>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</si>
  <si>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</si>
  <si>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</si>
  <si>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</si>
  <si>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</si>
  <si>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</si>
  <si>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</si>
  <si>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</si>
  <si>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</si>
  <si>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</si>
  <si>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</si>
  <si>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</si>
  <si>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</si>
  <si>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</si>
  <si>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</si>
  <si>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</si>
  <si>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</si>
  <si>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</si>
  <si>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</si>
  <si>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</si>
  <si>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</si>
  <si>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</si>
  <si>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</si>
  <si>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</si>
  <si>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</si>
  <si>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</si>
  <si>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</si>
  <si>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</si>
  <si>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</si>
  <si>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</si>
  <si>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</si>
  <si>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</si>
  <si>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</si>
  <si>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</si>
  <si>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</si>
  <si>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</si>
  <si>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</si>
  <si>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</si>
  <si>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</si>
  <si>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</si>
  <si>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</si>
  <si>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</si>
  <si>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</si>
  <si>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</si>
  <si>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</si>
  <si>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</si>
  <si>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</si>
  <si>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</si>
  <si>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</si>
  <si>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</si>
  <si>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</si>
  <si>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</si>
  <si>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</si>
  <si>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</si>
  <si>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</si>
  <si>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</si>
  <si>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</si>
  <si>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</si>
  <si>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</si>
  <si>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</si>
  <si>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</si>
  <si>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</si>
  <si>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</si>
  <si>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</si>
  <si>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</si>
  <si>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</si>
  <si>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</si>
  <si>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</si>
  <si>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</si>
  <si>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</si>
  <si>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</si>
  <si>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</si>
  <si>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</si>
  <si>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</si>
  <si>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</si>
  <si>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</si>
  <si>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</si>
  <si>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</si>
  <si>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</si>
  <si>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</si>
  <si>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</si>
  <si>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</si>
  <si>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</si>
  <si>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</si>
  <si>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</si>
  <si>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</si>
  <si>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</si>
  <si>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</si>
  <si>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</si>
  <si>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</si>
  <si>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</si>
  <si>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</si>
  <si>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</si>
  <si>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</si>
  <si>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</si>
  <si>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</si>
  <si>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</si>
  <si>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</si>
  <si>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</si>
  <si>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</si>
  <si>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</si>
  <si>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</si>
  <si>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</si>
  <si>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</si>
  <si>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</si>
  <si>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</si>
  <si>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</si>
  <si>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</si>
  <si>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</si>
  <si>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</si>
  <si>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</si>
  <si>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</si>
  <si>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</si>
  <si>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</si>
  <si>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</si>
  <si>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</si>
  <si>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</si>
  <si>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</si>
  <si>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</si>
  <si>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</si>
  <si>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</si>
  <si>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</si>
  <si>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</si>
  <si>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</si>
  <si>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</si>
  <si>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</si>
  <si>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</si>
  <si>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</si>
  <si>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</si>
  <si>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</si>
  <si>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</si>
  <si>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</si>
  <si>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</si>
  <si>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</si>
  <si>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</si>
  <si>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</si>
  <si>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</si>
  <si>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</si>
  <si>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</si>
  <si>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</si>
  <si>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</si>
  <si>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</si>
  <si>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</si>
  <si>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</si>
  <si>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</si>
  <si>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</si>
  <si>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</si>
  <si>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</si>
  <si>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</si>
  <si>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</si>
  <si>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</si>
  <si>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</si>
  <si>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</si>
  <si>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</si>
  <si>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</si>
  <si>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</si>
  <si>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</si>
  <si>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</si>
  <si>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</si>
  <si>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</si>
  <si>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</si>
  <si>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</si>
  <si>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</si>
  <si>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</si>
  <si>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</si>
  <si>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</si>
  <si>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</si>
  <si>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</si>
  <si>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</si>
  <si>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</si>
  <si>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</si>
  <si>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</si>
  <si>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</si>
  <si>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</si>
  <si>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</si>
  <si>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</si>
  <si>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</si>
  <si>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</si>
  <si>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</si>
  <si>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</si>
  <si>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</si>
  <si>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</si>
  <si>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</si>
  <si>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</si>
  <si>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</si>
  <si>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</si>
  <si>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</si>
  <si>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</si>
  <si>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</si>
  <si>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</si>
  <si>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</si>
  <si>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</si>
  <si>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</si>
  <si>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</si>
  <si>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</si>
  <si>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</si>
  <si>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</si>
  <si>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</si>
  <si>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</si>
  <si>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</si>
  <si>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</si>
  <si>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</si>
  <si>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</si>
  <si>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</si>
  <si>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</si>
  <si>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</si>
  <si>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</si>
  <si>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</si>
  <si>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</si>
  <si>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</si>
  <si>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</si>
  <si>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</si>
  <si>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</si>
  <si>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</si>
  <si>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</si>
  <si>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</si>
  <si>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</si>
  <si>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</si>
  <si>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</si>
  <si>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</si>
  <si>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</si>
  <si>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</si>
  <si>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</si>
  <si>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</si>
  <si>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</si>
  <si>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</si>
  <si>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</si>
  <si>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</si>
  <si>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</si>
  <si>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</si>
  <si>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</si>
  <si>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</si>
  <si>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</si>
  <si>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</si>
  <si>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</si>
  <si>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</si>
  <si>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</si>
  <si>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</si>
  <si>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</si>
  <si>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</si>
  <si>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</si>
  <si>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</si>
  <si>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</si>
  <si>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</si>
  <si>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</si>
  <si>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</si>
  <si>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</si>
  <si>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</si>
  <si>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</si>
  <si>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</si>
  <si>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</si>
  <si>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</si>
  <si>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</si>
  <si>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</si>
  <si>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</si>
  <si>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</si>
  <si>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</si>
  <si>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</si>
  <si>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</si>
  <si>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</si>
  <si>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</si>
  <si>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</si>
  <si>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</si>
  <si>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</si>
  <si>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</si>
  <si>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</si>
  <si>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</si>
  <si>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</si>
  <si>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</si>
  <si>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</si>
  <si>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</si>
  <si>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</si>
  <si>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</si>
  <si>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</si>
  <si>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</si>
  <si>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</si>
  <si>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</si>
  <si>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</si>
  <si>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</si>
  <si>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</si>
  <si>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</si>
  <si>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</si>
  <si>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</si>
  <si>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</si>
  <si>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</si>
  <si>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</si>
  <si>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</si>
  <si>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</si>
  <si>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</si>
  <si>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</si>
  <si>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</si>
  <si>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</si>
  <si>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</si>
  <si>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</si>
  <si>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</si>
  <si>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</si>
  <si>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</si>
  <si>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</si>
  <si>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</si>
  <si>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</si>
  <si>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</si>
  <si>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</si>
  <si>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</si>
  <si>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</si>
  <si>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</si>
  <si>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</si>
  <si>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</si>
  <si>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</si>
  <si>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</si>
  <si>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</si>
  <si>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</si>
  <si>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</si>
  <si>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</si>
  <si>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</si>
  <si>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</si>
  <si>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</si>
  <si>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</si>
  <si>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</si>
  <si>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</si>
  <si>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</si>
  <si>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</si>
  <si>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</si>
  <si>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</si>
  <si>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</si>
  <si>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</si>
  <si>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</si>
  <si>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</si>
  <si>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</si>
  <si>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</si>
  <si>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</si>
  <si>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</si>
  <si>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</si>
  <si>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</si>
  <si>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</si>
  <si>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</si>
  <si>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</si>
  <si>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</si>
  <si>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</si>
  <si>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</si>
  <si>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</si>
  <si>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</si>
  <si>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</si>
  <si>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</si>
  <si>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</si>
  <si>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</si>
  <si>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</si>
  <si>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</si>
  <si>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</si>
  <si>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</si>
  <si>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</si>
  <si>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</si>
  <si>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</si>
  <si>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</si>
  <si>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</si>
  <si>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</si>
  <si>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</si>
  <si>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</si>
  <si>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</si>
  <si>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</si>
  <si>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</si>
  <si>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</si>
  <si>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</si>
  <si>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</si>
  <si>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</si>
  <si>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</si>
  <si>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</si>
  <si>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</si>
  <si>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</si>
  <si>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</si>
  <si>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</si>
  <si>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</si>
  <si>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</si>
  <si>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</si>
  <si>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</si>
  <si>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</si>
  <si>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</si>
  <si>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</si>
  <si>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</si>
  <si>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</si>
  <si>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</si>
  <si>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</si>
  <si>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</si>
  <si>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</si>
  <si>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</si>
  <si>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</si>
  <si>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</si>
  <si>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</si>
  <si>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</si>
  <si>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</si>
  <si>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</si>
  <si>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</si>
  <si>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</si>
  <si>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</si>
  <si>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</si>
  <si>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</si>
  <si>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</si>
  <si>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</si>
  <si>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</si>
  <si>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</si>
  <si>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</si>
  <si>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</si>
  <si>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</si>
  <si>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</si>
  <si>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</si>
  <si>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</si>
  <si>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</si>
  <si>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</si>
  <si>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</si>
  <si>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</si>
  <si>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</si>
  <si>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</si>
  <si>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</si>
  <si>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</si>
  <si>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</si>
  <si>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</si>
  <si>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</si>
  <si>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</si>
  <si>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</si>
  <si>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</si>
  <si>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</si>
  <si>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</si>
  <si>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</si>
  <si>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</si>
  <si>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</si>
  <si>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</si>
  <si>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</si>
  <si>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</si>
  <si>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</si>
  <si>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</si>
  <si>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</si>
  <si>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</si>
  <si>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</si>
  <si>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</si>
  <si>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</si>
  <si>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</si>
  <si>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</si>
  <si>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</si>
  <si>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</si>
  <si>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</si>
  <si>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</si>
  <si>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</si>
  <si>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</si>
  <si>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</si>
  <si>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</si>
  <si>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</si>
  <si>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</si>
  <si>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</si>
  <si>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</si>
  <si>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</si>
  <si>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</si>
  <si>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</si>
  <si>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</si>
  <si>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</si>
  <si>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</si>
  <si>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</si>
  <si>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</si>
  <si>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</si>
  <si>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</si>
  <si>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</si>
  <si>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</si>
  <si>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</si>
  <si>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</si>
  <si>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</si>
  <si>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</si>
  <si>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</si>
  <si>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</si>
  <si>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</si>
  <si>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</si>
  <si>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</si>
  <si>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</si>
  <si>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</si>
  <si>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</si>
  <si>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</si>
  <si>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</si>
  <si>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</si>
  <si>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</si>
  <si>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</si>
  <si>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</si>
  <si>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</si>
  <si>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</si>
  <si>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</si>
  <si>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</si>
  <si>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</si>
  <si>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</si>
  <si>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</si>
  <si>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</si>
  <si>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</si>
  <si>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</si>
  <si>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</si>
  <si>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</si>
  <si>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</si>
  <si>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</si>
  <si>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</si>
  <si>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</si>
  <si>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</si>
  <si>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</si>
  <si>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</si>
  <si>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</si>
  <si>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</si>
  <si>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</si>
  <si>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</si>
  <si>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</si>
  <si>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</si>
  <si>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</si>
  <si>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</si>
  <si>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</si>
  <si>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</si>
  <si>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</si>
  <si>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</si>
  <si>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</si>
  <si>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</si>
  <si>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</si>
  <si>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</si>
  <si>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</si>
  <si>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</si>
  <si>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</si>
  <si>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</si>
  <si>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</si>
  <si>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</si>
  <si>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</si>
  <si>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</si>
  <si>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</si>
  <si>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</si>
  <si>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</si>
  <si>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</si>
  <si>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</si>
  <si>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</si>
  <si>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</si>
  <si>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</si>
  <si>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</si>
  <si>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</si>
  <si>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</si>
  <si>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</si>
  <si>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</si>
  <si>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</si>
  <si>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</si>
  <si>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</si>
  <si>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</si>
  <si>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</si>
  <si>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</si>
  <si>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</si>
  <si>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</si>
  <si>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</si>
  <si>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</si>
  <si>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</si>
  <si>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</si>
  <si>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</si>
  <si>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</si>
  <si>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</si>
  <si>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</si>
  <si>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</si>
  <si>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</si>
  <si>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</si>
  <si>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</si>
  <si>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</si>
  <si>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</si>
  <si>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</si>
  <si>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</si>
  <si>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</si>
  <si>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</si>
  <si>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</si>
  <si>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</si>
  <si>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</si>
  <si>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</si>
  <si>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</si>
  <si>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</si>
  <si>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</si>
  <si>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</si>
  <si>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</si>
  <si>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</si>
  <si>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</si>
  <si>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</si>
  <si>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</si>
  <si>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</si>
  <si>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</si>
  <si>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</si>
  <si>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</si>
  <si>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</si>
  <si>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</si>
  <si>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</si>
  <si>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</si>
  <si>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</si>
  <si>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</si>
  <si>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</si>
  <si>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</si>
  <si>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</si>
  <si>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</si>
  <si>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</si>
  <si>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</si>
  <si>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</si>
  <si>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</si>
  <si>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</si>
  <si>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</si>
  <si>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</si>
  <si>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</si>
  <si>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</si>
  <si>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</si>
  <si>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</si>
  <si>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</si>
  <si>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</si>
  <si>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</si>
  <si>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</si>
  <si>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</si>
  <si>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</si>
  <si>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</si>
  <si>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</si>
  <si>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</si>
  <si>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</si>
  <si>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</si>
  <si>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</si>
  <si>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</si>
  <si>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</si>
  <si>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</si>
  <si>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</si>
  <si>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</si>
  <si>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</si>
  <si>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</si>
  <si>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</si>
  <si>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</si>
  <si>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</si>
  <si>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</si>
  <si>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</si>
  <si>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</si>
  <si>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</si>
  <si>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</si>
  <si>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</si>
  <si>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</si>
  <si>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</si>
  <si>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</si>
  <si>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</si>
  <si>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</si>
  <si>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</si>
  <si>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</si>
  <si>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</si>
  <si>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</si>
  <si>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</si>
  <si>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</si>
  <si>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</si>
  <si>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</si>
  <si>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</si>
  <si>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</si>
  <si>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</si>
  <si>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</si>
  <si>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</si>
  <si>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</si>
  <si>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</si>
  <si>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</si>
  <si>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</si>
  <si>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</si>
  <si>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</si>
  <si>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</si>
  <si>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</si>
  <si>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</si>
  <si>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</si>
  <si>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</si>
  <si>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</si>
  <si>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</si>
  <si>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</si>
  <si>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</si>
  <si>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</si>
  <si>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</si>
  <si>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</si>
  <si>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</si>
  <si>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</si>
  <si>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</si>
  <si>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</si>
  <si>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</si>
  <si>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</si>
  <si>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</si>
  <si>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</si>
  <si>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</si>
  <si>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</si>
  <si>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</si>
  <si>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</si>
  <si>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</si>
  <si>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</si>
  <si>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</si>
  <si>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</si>
  <si>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</si>
  <si>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</si>
  <si>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</si>
  <si>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</si>
  <si>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</si>
  <si>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</si>
  <si>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</si>
  <si>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</si>
  <si>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</si>
  <si>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</si>
  <si>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</si>
  <si>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</si>
  <si>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</si>
  <si>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</si>
  <si>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</si>
  <si>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</si>
  <si>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</si>
  <si>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</si>
  <si>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</si>
  <si>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</si>
  <si>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</si>
  <si>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</si>
  <si>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</si>
  <si>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</si>
  <si>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</si>
  <si>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</si>
  <si>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</si>
  <si>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</si>
  <si>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</si>
  <si>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</si>
  <si>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</si>
  <si>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</si>
  <si>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</si>
  <si>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</si>
  <si>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</si>
  <si>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</si>
  <si>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</si>
  <si>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</si>
  <si>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</si>
  <si>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</si>
  <si>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</si>
  <si>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</si>
  <si>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</si>
  <si>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</si>
  <si>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</si>
  <si>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</si>
  <si>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</si>
  <si>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</si>
  <si>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</si>
  <si>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</si>
  <si>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</si>
  <si>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</si>
  <si>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</si>
  <si>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</si>
  <si>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</si>
  <si>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</si>
  <si>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</si>
  <si>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</si>
  <si>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</si>
  <si>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</si>
  <si>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</si>
  <si>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</si>
  <si>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</si>
  <si>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</si>
  <si>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</si>
  <si>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</si>
  <si>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</si>
  <si>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</si>
  <si>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</si>
  <si>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</si>
  <si>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</si>
  <si>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</si>
  <si>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</si>
  <si>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</si>
  <si>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</si>
  <si>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</si>
  <si>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</si>
  <si>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</si>
  <si>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</si>
  <si>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</si>
  <si>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</si>
  <si>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</si>
  <si>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</si>
  <si>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</si>
  <si>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</si>
  <si>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</si>
  <si>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</si>
  <si>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</si>
  <si>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</si>
  <si>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</si>
  <si>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</si>
  <si>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</si>
  <si>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</si>
  <si>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</si>
  <si>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</si>
  <si>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</si>
  <si>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</si>
  <si>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</si>
  <si>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</si>
  <si>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</si>
  <si>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</si>
  <si>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</si>
  <si>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</si>
  <si>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</si>
  <si>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</si>
  <si>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</si>
  <si>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</si>
  <si>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</si>
  <si>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</si>
  <si>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</si>
  <si>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</si>
  <si>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</si>
  <si>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</si>
  <si>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</si>
  <si>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</si>
  <si>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</si>
  <si>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</si>
  <si>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</si>
  <si>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</si>
  <si>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</si>
  <si>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</si>
  <si>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</si>
  <si>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</si>
  <si>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</si>
  <si>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</si>
  <si>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</si>
  <si>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</si>
  <si>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</si>
  <si>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</si>
  <si>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</si>
  <si>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</si>
  <si>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</si>
  <si>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</si>
  <si>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</si>
  <si>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</si>
  <si>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</si>
  <si>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</si>
  <si>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</si>
  <si>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</si>
  <si>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</si>
  <si>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</si>
  <si>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</si>
  <si>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</si>
  <si>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</si>
  <si>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</si>
  <si>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</si>
  <si>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</si>
  <si>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</si>
  <si>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</si>
  <si>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</si>
  <si>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</si>
  <si>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</si>
  <si>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</si>
  <si>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</si>
  <si>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</si>
  <si>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</si>
  <si>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</si>
  <si>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</si>
  <si>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</si>
  <si>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</si>
  <si>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</si>
  <si>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</si>
  <si>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</si>
  <si>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</si>
  <si>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</si>
  <si>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</si>
  <si>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</si>
  <si>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</si>
  <si>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</si>
  <si>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</si>
  <si>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</si>
  <si>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</si>
  <si>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</si>
  <si>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</si>
  <si>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</si>
  <si>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</si>
  <si>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</si>
  <si>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</si>
  <si>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</si>
  <si>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</si>
  <si>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</si>
  <si>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</si>
  <si>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</si>
  <si>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</si>
  <si>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</si>
  <si>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</si>
  <si>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</si>
  <si>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</si>
  <si>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</si>
  <si>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</si>
  <si>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</si>
  <si>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</si>
  <si>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</si>
  <si>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</si>
  <si>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</si>
  <si>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</si>
  <si>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</si>
  <si>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</si>
  <si>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</si>
  <si>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</si>
  <si>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</si>
  <si>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</si>
  <si>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</si>
  <si>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</si>
  <si>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</si>
  <si>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</si>
  <si>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</si>
  <si>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</si>
  <si>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</si>
  <si>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</si>
  <si>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</si>
  <si>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</si>
  <si>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</si>
  <si>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</si>
  <si>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</si>
  <si>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</si>
  <si>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</si>
  <si>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</si>
  <si>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</si>
  <si>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</si>
  <si>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</si>
  <si>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</si>
  <si>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</si>
  <si>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</si>
  <si>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</si>
  <si>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</si>
  <si>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</si>
  <si>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</si>
  <si>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</si>
  <si>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</si>
  <si>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</si>
  <si>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</si>
  <si>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</si>
  <si>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</si>
  <si>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</si>
  <si>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</si>
  <si>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</si>
  <si>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</si>
  <si>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</si>
  <si>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</si>
  <si>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</si>
  <si>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</si>
  <si>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</si>
  <si>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</si>
  <si>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</si>
  <si>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</si>
  <si>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</si>
  <si>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</si>
  <si>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</si>
  <si>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</si>
  <si>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</si>
  <si>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</si>
  <si>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</si>
  <si>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</si>
  <si>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</si>
  <si>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</si>
  <si>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</si>
  <si>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</si>
  <si>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</si>
  <si>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</si>
  <si>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</si>
  <si>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</si>
  <si>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</si>
  <si>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</si>
  <si>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</si>
  <si>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</si>
  <si>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</si>
  <si>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</si>
  <si>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</si>
  <si>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</si>
  <si>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</si>
  <si>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</si>
  <si>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</si>
  <si>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</si>
  <si>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</si>
  <si>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</si>
  <si>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</si>
  <si>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</si>
  <si>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</si>
  <si>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</si>
  <si>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</si>
  <si>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</si>
  <si>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</si>
  <si>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</si>
  <si>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</si>
  <si>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</si>
  <si>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</si>
  <si>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</si>
  <si>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</si>
  <si>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</si>
  <si>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</si>
  <si>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</si>
  <si>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</si>
  <si>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</si>
  <si>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</si>
  <si>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</si>
  <si>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</si>
  <si>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</si>
  <si>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</si>
  <si>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</si>
  <si>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</si>
  <si>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</si>
  <si>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</si>
  <si>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</si>
  <si>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</si>
  <si>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</si>
  <si>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</si>
  <si>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</si>
  <si>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</si>
  <si>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</si>
  <si>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</si>
  <si>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</si>
  <si>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</si>
  <si>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</si>
  <si>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</si>
  <si>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</si>
  <si>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</si>
  <si>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</si>
  <si>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</si>
  <si>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</si>
  <si>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</si>
  <si>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</si>
  <si>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</si>
  <si>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</si>
  <si>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</si>
  <si>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</si>
  <si>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</si>
  <si>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</si>
  <si>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</si>
  <si>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</si>
  <si>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</si>
  <si>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</si>
  <si>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</si>
  <si>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</si>
  <si>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</si>
  <si>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</si>
  <si>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</si>
  <si>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</si>
  <si>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</si>
  <si>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</si>
  <si>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</si>
  <si>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</si>
  <si>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</si>
  <si>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</si>
  <si>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</si>
  <si>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</si>
  <si>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</si>
  <si>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</si>
  <si>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</si>
  <si>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</si>
  <si>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</si>
  <si>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</si>
  <si>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</si>
  <si>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</si>
  <si>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</si>
  <si>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</si>
  <si>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</si>
  <si>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</si>
  <si>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</si>
  <si>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</si>
  <si>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</si>
  <si>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</si>
  <si>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</si>
  <si>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</si>
  <si>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</si>
  <si>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</si>
  <si>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</si>
  <si>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</si>
  <si>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</si>
  <si>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</si>
  <si>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</si>
  <si>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</si>
  <si>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</si>
  <si>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</si>
  <si>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</si>
  <si>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</si>
  <si>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</si>
  <si>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</si>
  <si>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</si>
  <si>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</si>
  <si>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</si>
  <si>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</si>
  <si>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</si>
  <si>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</si>
  <si>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</si>
  <si>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</si>
  <si>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</si>
  <si>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</si>
  <si>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</si>
  <si>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</si>
  <si>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</si>
  <si>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</si>
  <si>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</si>
  <si>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</si>
  <si>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</si>
  <si>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</si>
  <si>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</si>
  <si>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</si>
  <si>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</si>
  <si>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</si>
  <si>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</si>
  <si>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</si>
  <si>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</si>
  <si>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</si>
  <si>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</si>
  <si>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</si>
  <si>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</si>
  <si>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</si>
  <si>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</si>
  <si>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</si>
  <si>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</si>
  <si>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</si>
  <si>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</si>
  <si>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</si>
  <si>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</si>
  <si>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</si>
  <si>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</si>
  <si>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</si>
  <si>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</si>
  <si>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</si>
  <si>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</si>
  <si>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</si>
  <si>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</si>
  <si>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</si>
  <si>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</si>
  <si>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</si>
  <si>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</si>
  <si>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</si>
  <si>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</si>
  <si>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</si>
  <si>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</si>
  <si>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</si>
  <si>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</si>
  <si>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</si>
  <si>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</si>
  <si>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</si>
  <si>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</si>
  <si>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</si>
  <si>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</si>
  <si>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</si>
  <si>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</si>
  <si>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</si>
  <si>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</si>
  <si>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</si>
  <si>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</si>
  <si>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</si>
  <si>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</si>
  <si>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</si>
  <si>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</si>
  <si>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</si>
  <si>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</si>
  <si>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</si>
  <si>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</si>
  <si>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</si>
  <si>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</si>
  <si>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</si>
  <si>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</si>
  <si>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</si>
  <si>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</si>
  <si>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</si>
  <si>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</si>
  <si>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</si>
  <si>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</si>
  <si>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</si>
  <si>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</si>
  <si>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</si>
  <si>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</si>
  <si>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</si>
  <si>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</si>
  <si>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</si>
  <si>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</si>
  <si>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</si>
  <si>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</si>
  <si>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</si>
  <si>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</si>
  <si>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</si>
  <si>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</si>
  <si>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</si>
  <si>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</si>
  <si>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</si>
  <si>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</si>
  <si>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</si>
  <si>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</si>
  <si>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</si>
  <si>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</si>
  <si>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</si>
  <si>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</si>
  <si>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</si>
  <si>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</si>
  <si>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</si>
  <si>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</si>
  <si>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</si>
  <si>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</si>
  <si>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</si>
  <si>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</si>
  <si>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</si>
  <si>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</si>
  <si>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</si>
  <si>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</si>
  <si>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</si>
  <si>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</si>
  <si>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</si>
  <si>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</si>
  <si>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</si>
  <si>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</si>
  <si>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</si>
  <si>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</si>
  <si>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</si>
  <si>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</si>
  <si>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</si>
  <si>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</si>
  <si>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</si>
  <si>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</si>
  <si>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</si>
  <si>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</si>
  <si>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</si>
  <si>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</si>
  <si>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</si>
  <si>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</si>
  <si>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</si>
  <si>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</si>
  <si>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</si>
  <si>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</si>
  <si>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</si>
  <si>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</si>
  <si>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</si>
  <si>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</si>
  <si>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</si>
  <si>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</si>
  <si>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</si>
  <si>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</si>
  <si>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</si>
  <si>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</si>
  <si>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</si>
  <si>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</si>
  <si>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</si>
  <si>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</si>
  <si>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</si>
  <si>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</si>
  <si>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</si>
  <si>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</si>
  <si>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</si>
  <si>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</si>
  <si>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</si>
  <si>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</si>
  <si>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</si>
  <si>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</si>
  <si>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</si>
  <si>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</si>
  <si>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</si>
  <si>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</si>
  <si>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</si>
  <si>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</si>
  <si>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</si>
  <si>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</si>
  <si>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</si>
  <si>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</si>
  <si>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</si>
  <si>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</si>
  <si>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</si>
  <si>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</si>
  <si>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</si>
  <si>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</si>
  <si>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</si>
  <si>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</si>
  <si>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</si>
  <si>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</si>
  <si>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</si>
  <si>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</si>
  <si>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</si>
  <si>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</si>
  <si>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</si>
  <si>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</si>
  <si>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</si>
  <si>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</si>
  <si>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</si>
  <si>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</si>
  <si>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</si>
  <si>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</si>
  <si>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</si>
  <si>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</si>
  <si>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</si>
  <si>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</si>
  <si>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</si>
  <si>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</si>
  <si>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</si>
  <si>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</si>
  <si>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</si>
  <si>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</si>
  <si>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</si>
  <si>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</si>
  <si>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</si>
  <si>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</si>
  <si>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</si>
  <si>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</si>
  <si>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</si>
  <si>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</si>
  <si>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</si>
  <si>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</si>
  <si>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</si>
  <si>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</si>
  <si>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</si>
  <si>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</si>
  <si>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</si>
  <si>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</si>
  <si>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</si>
  <si>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</si>
  <si>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</si>
  <si>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</si>
  <si>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</si>
  <si>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</si>
  <si>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</si>
  <si>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</si>
  <si>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</si>
  <si>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</si>
  <si>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</si>
  <si>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</si>
  <si>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</si>
  <si>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</si>
  <si>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</si>
  <si>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</si>
  <si>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</si>
  <si>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</si>
  <si>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</si>
  <si>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</si>
  <si>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</si>
  <si>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</si>
  <si>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</si>
  <si>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</si>
  <si>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</si>
  <si>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</si>
  <si>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</si>
  <si>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</si>
  <si>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</si>
  <si>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</si>
  <si>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</si>
  <si>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</si>
  <si>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</si>
  <si>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</si>
  <si>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</si>
  <si>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</si>
  <si>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</si>
  <si>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</si>
  <si>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</si>
  <si>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</si>
  <si>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</si>
  <si>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</si>
  <si>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</si>
  <si>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</si>
  <si>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</si>
  <si>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</si>
  <si>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</si>
  <si>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</si>
  <si>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</si>
  <si>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</si>
  <si>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</si>
  <si>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</si>
  <si>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</si>
  <si>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</si>
  <si>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</si>
  <si>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</si>
  <si>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</si>
  <si>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</si>
  <si>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</si>
  <si>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</si>
  <si>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</si>
  <si>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</si>
  <si>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</si>
  <si>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</si>
  <si>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</si>
  <si>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</si>
  <si>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</si>
  <si>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</si>
  <si>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</si>
  <si>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</si>
  <si>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</si>
  <si>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</si>
  <si>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</si>
  <si>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</si>
  <si>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</si>
  <si>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</si>
  <si>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</si>
  <si>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</si>
  <si>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</si>
  <si>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</si>
  <si>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</si>
  <si>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</si>
  <si>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</si>
  <si>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</si>
  <si>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</si>
  <si>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</si>
  <si>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</si>
  <si>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</si>
  <si>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</si>
  <si>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</si>
  <si>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</si>
  <si>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</si>
  <si>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</si>
  <si>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</si>
  <si>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</si>
  <si>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</si>
  <si>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</si>
  <si>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</si>
  <si>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</si>
  <si>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</si>
  <si>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</si>
  <si>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</si>
  <si>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</si>
  <si>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</si>
  <si>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</si>
  <si>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</si>
  <si>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</si>
  <si>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</si>
  <si>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</si>
  <si>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</si>
  <si>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</si>
  <si>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</si>
  <si>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</si>
  <si>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</si>
  <si>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</si>
  <si>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</si>
  <si>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</si>
  <si>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</si>
  <si>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</si>
  <si>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</si>
  <si>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</si>
  <si>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</si>
  <si>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</si>
  <si>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</si>
  <si>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</si>
  <si>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</si>
  <si>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</si>
  <si>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</si>
  <si>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</si>
  <si>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</si>
  <si>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</si>
  <si>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</si>
  <si>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</si>
  <si>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</si>
  <si>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</si>
  <si>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</si>
  <si>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</si>
  <si>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</si>
  <si>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</si>
  <si>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</si>
  <si>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</si>
  <si>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</si>
  <si>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</si>
  <si>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</si>
  <si>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</si>
  <si>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</si>
  <si>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</si>
  <si>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</si>
  <si>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</si>
  <si>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</si>
  <si>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</si>
  <si>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</si>
  <si>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</si>
  <si>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</si>
  <si>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</si>
  <si>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</si>
  <si>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</si>
  <si>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</si>
  <si>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</si>
  <si>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</si>
  <si>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</si>
  <si>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</si>
  <si>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</si>
  <si>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</si>
  <si>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</si>
  <si>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</si>
  <si>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</si>
  <si>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</si>
  <si>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</si>
  <si>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</si>
  <si>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</si>
  <si>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</si>
  <si>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</si>
  <si>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</si>
  <si>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</si>
  <si>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</si>
  <si>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</si>
  <si>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</si>
  <si>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</si>
  <si>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</si>
  <si>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</si>
  <si>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</si>
  <si>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</si>
  <si>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</si>
  <si>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</si>
  <si>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</si>
  <si>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</si>
  <si>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</si>
  <si>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</si>
  <si>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</si>
  <si>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</si>
  <si>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</si>
  <si>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</si>
  <si>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</si>
  <si>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</si>
  <si>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</si>
  <si>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</si>
  <si>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</si>
  <si>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</si>
  <si>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</si>
  <si>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</si>
  <si>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</si>
  <si>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</si>
  <si>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</si>
  <si>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</si>
  <si>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</si>
  <si>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</si>
  <si>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</si>
  <si>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</si>
  <si>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</si>
  <si>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</si>
  <si>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</si>
  <si>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</si>
  <si>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</si>
  <si>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</si>
  <si>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</si>
  <si>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</si>
  <si>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</si>
  <si>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</si>
  <si>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</si>
  <si>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</si>
  <si>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</si>
  <si>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</si>
  <si>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</si>
  <si>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</si>
  <si>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</si>
  <si>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</si>
  <si>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</si>
  <si>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</si>
  <si>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</si>
  <si>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</si>
  <si>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</si>
  <si>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</si>
  <si>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</si>
  <si>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</si>
  <si>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</si>
  <si>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</si>
  <si>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</si>
  <si>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</si>
  <si>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</si>
  <si>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</si>
  <si>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</si>
  <si>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</si>
  <si>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</si>
  <si>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</si>
  <si>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</si>
  <si>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</si>
  <si>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</si>
  <si>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</si>
  <si>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</si>
  <si>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</si>
  <si>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</si>
  <si>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</si>
  <si>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</si>
  <si>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</si>
  <si>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</si>
  <si>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</si>
  <si>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</si>
  <si>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</si>
  <si>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</si>
  <si>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</si>
  <si>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</si>
  <si>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</si>
  <si>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</si>
  <si>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</si>
  <si>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</si>
  <si>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</si>
  <si>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</si>
  <si>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</si>
  <si>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</si>
  <si>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</si>
  <si>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</si>
  <si>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</si>
  <si>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</si>
  <si>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</si>
  <si>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</si>
  <si>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</si>
  <si>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</si>
  <si>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</si>
  <si>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</si>
  <si>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</si>
  <si>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</si>
  <si>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</si>
  <si>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</si>
  <si>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</si>
  <si>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</si>
  <si>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</si>
  <si>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</si>
  <si>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</si>
  <si>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</si>
  <si>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</si>
  <si>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</si>
  <si>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</si>
  <si>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</si>
  <si>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</si>
  <si>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</si>
  <si>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</si>
  <si>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</si>
  <si>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</si>
  <si>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</si>
  <si>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</si>
  <si>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</si>
  <si>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</si>
  <si>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</si>
  <si>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</si>
  <si>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</si>
  <si>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</si>
  <si>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</si>
  <si>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</si>
  <si>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</si>
  <si>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</si>
  <si>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</si>
  <si>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</si>
  <si>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</si>
  <si>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</si>
  <si>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</si>
  <si>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</si>
  <si>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</si>
  <si>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</si>
  <si>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</si>
  <si>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</si>
  <si>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</si>
  <si>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</si>
  <si>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</si>
  <si>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</si>
  <si>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</si>
  <si>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</si>
  <si>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</si>
  <si>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</si>
  <si>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</si>
  <si>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</si>
  <si>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</si>
  <si>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</si>
  <si>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</si>
  <si>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</si>
  <si>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</si>
  <si>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</si>
  <si>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</si>
  <si>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</si>
  <si>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</si>
  <si>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</si>
  <si>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</si>
  <si>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</si>
  <si>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</si>
  <si>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</si>
  <si>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</si>
  <si>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</si>
  <si>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</si>
  <si>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</si>
  <si>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</si>
  <si>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</si>
  <si>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</si>
  <si>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</si>
  <si>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</si>
  <si>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</si>
  <si>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</si>
  <si>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</si>
  <si>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</si>
  <si>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</si>
  <si>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</si>
  <si>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</si>
  <si>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</si>
  <si>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</si>
  <si>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</si>
  <si>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</si>
  <si>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</si>
  <si>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</si>
  <si>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</si>
  <si>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</si>
  <si>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</si>
  <si>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</si>
  <si>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</si>
  <si>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</si>
  <si>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</si>
  <si>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</si>
  <si>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</si>
  <si>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</si>
  <si>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</si>
  <si>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</si>
  <si>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</si>
  <si>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</si>
  <si>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</si>
  <si>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</si>
  <si>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</si>
  <si>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</si>
  <si>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</si>
  <si>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</si>
  <si>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</si>
  <si>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</si>
  <si>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</si>
  <si>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</si>
  <si>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</si>
  <si>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</si>
  <si>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</si>
  <si>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</si>
  <si>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</si>
  <si>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</si>
  <si>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</si>
  <si>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</si>
  <si>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</si>
  <si>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</si>
  <si>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</si>
  <si>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</si>
  <si>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</si>
  <si>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</si>
  <si>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</si>
  <si>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</si>
  <si>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</si>
  <si>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</si>
  <si>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</si>
  <si>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</si>
  <si>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</si>
  <si>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</si>
  <si>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</si>
  <si>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</si>
  <si>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</si>
  <si>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</si>
  <si>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</si>
  <si>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</si>
  <si>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</si>
  <si>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</si>
  <si>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</si>
  <si>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</si>
  <si>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</si>
  <si>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</si>
  <si>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</si>
  <si>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</si>
  <si>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</si>
  <si>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</si>
  <si>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</si>
  <si>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</si>
  <si>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</si>
  <si>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</si>
  <si>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</si>
  <si>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</si>
  <si>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</si>
  <si>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</si>
  <si>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</si>
  <si>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</si>
  <si>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</si>
  <si>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</si>
  <si>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</si>
  <si>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</si>
  <si>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</si>
  <si>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</si>
  <si>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</si>
  <si>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</si>
  <si>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</si>
  <si>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</si>
  <si>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</si>
  <si>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</si>
  <si>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</si>
  <si>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</si>
  <si>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</si>
  <si>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</si>
  <si>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</si>
  <si>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</si>
  <si>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</si>
  <si>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</si>
  <si>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</si>
  <si>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</si>
  <si>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</si>
  <si>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</si>
  <si>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</si>
  <si>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</si>
  <si>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</si>
  <si>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</si>
  <si>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</si>
  <si>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</si>
  <si>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</si>
  <si>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</si>
  <si>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</si>
  <si>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</si>
  <si>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</si>
  <si>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</si>
  <si>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</si>
  <si>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</si>
  <si>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</si>
  <si>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</si>
  <si>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</si>
  <si>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</si>
  <si>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</si>
  <si>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</si>
  <si>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</si>
  <si>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</si>
  <si>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</si>
  <si>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</si>
  <si>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</si>
  <si>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</si>
  <si>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</si>
  <si>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</si>
  <si>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</si>
  <si>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</si>
  <si>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</si>
  <si>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</si>
  <si>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</si>
  <si>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</si>
  <si>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</si>
  <si>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</si>
  <si>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</si>
  <si>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</si>
  <si>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</si>
  <si>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</si>
  <si>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</si>
  <si>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</si>
  <si>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</si>
  <si>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</si>
  <si>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</si>
  <si>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</si>
  <si>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</si>
  <si>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</si>
  <si>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</si>
  <si>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</si>
  <si>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</si>
  <si>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</si>
  <si>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</si>
  <si>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</si>
  <si>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</si>
  <si>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</si>
  <si>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</si>
  <si>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</si>
  <si>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</si>
  <si>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</si>
  <si>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</si>
  <si>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</si>
  <si>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</si>
  <si>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</si>
  <si>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</si>
  <si>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</si>
  <si>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</si>
  <si>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</si>
  <si>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</si>
  <si>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</si>
  <si>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</si>
  <si>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</si>
  <si>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</si>
  <si>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</si>
  <si>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</si>
  <si>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</si>
  <si>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</si>
  <si>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</si>
  <si>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</si>
  <si>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</si>
  <si>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</si>
  <si>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</si>
  <si>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</si>
  <si>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</si>
  <si>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</si>
  <si>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</si>
  <si>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</si>
  <si>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</si>
  <si>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</si>
  <si>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</si>
  <si>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</si>
  <si>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</si>
  <si>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</si>
  <si>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</si>
  <si>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</si>
  <si>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</si>
  <si>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</si>
  <si>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</si>
  <si>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</si>
  <si>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</si>
  <si>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</si>
  <si>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</si>
  <si>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</si>
  <si>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</si>
  <si>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</si>
  <si>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</si>
  <si>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</si>
  <si>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</si>
  <si>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</si>
  <si>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</si>
  <si>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</si>
  <si>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</si>
  <si>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</si>
  <si>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</si>
  <si>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</si>
  <si>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</si>
  <si>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</si>
  <si>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</si>
  <si>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</si>
  <si>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</si>
  <si>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</si>
  <si>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</si>
  <si>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</si>
  <si>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</si>
  <si>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</si>
  <si>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</si>
  <si>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</si>
  <si>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</si>
  <si>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</si>
  <si>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</si>
  <si>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</si>
  <si>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</si>
  <si>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</si>
  <si>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</si>
  <si>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</si>
  <si>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</si>
  <si>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</si>
  <si>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</si>
  <si>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</si>
  <si>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</si>
  <si>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</si>
  <si>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</si>
  <si>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</si>
  <si>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</si>
  <si>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</si>
  <si>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</si>
  <si>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</si>
  <si>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</si>
  <si>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</si>
  <si>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</si>
  <si>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</si>
  <si>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</si>
  <si>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</si>
  <si>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</si>
  <si>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</si>
  <si>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</si>
  <si>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</si>
  <si>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</si>
  <si>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</si>
  <si>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</si>
  <si>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</si>
  <si>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</si>
  <si>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</si>
  <si>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</si>
  <si>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</si>
  <si>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</si>
  <si>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</si>
  <si>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</si>
  <si>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</si>
  <si>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</si>
  <si>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</si>
  <si>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</si>
  <si>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</si>
  <si>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</si>
  <si>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</si>
  <si>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</si>
  <si>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</si>
  <si>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</si>
  <si>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</si>
  <si>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</si>
  <si>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</si>
  <si>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</si>
  <si>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</si>
  <si>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</si>
  <si>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</si>
  <si>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</si>
  <si>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</si>
  <si>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</si>
  <si>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</si>
  <si>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</si>
  <si>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</si>
  <si>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</si>
  <si>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</si>
  <si>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</si>
  <si>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</si>
  <si>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</si>
  <si>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</si>
  <si>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</si>
  <si>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</si>
  <si>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</si>
  <si>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</si>
  <si>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</si>
  <si>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</si>
  <si>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</si>
  <si>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</si>
  <si>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</si>
  <si>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</si>
  <si>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</si>
  <si>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</si>
  <si>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</si>
  <si>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</si>
  <si>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</si>
  <si>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</si>
  <si>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</si>
  <si>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</si>
  <si>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</si>
  <si>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</si>
  <si>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</si>
  <si>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</si>
  <si>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</si>
  <si>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</si>
  <si>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</si>
  <si>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</si>
  <si>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</si>
  <si>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</si>
  <si>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</si>
  <si>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</si>
  <si>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</si>
  <si>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</si>
  <si>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</si>
  <si>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</si>
  <si>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</si>
  <si>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</si>
  <si>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</si>
  <si>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</si>
  <si>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</si>
  <si>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</si>
  <si>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</si>
  <si>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</si>
  <si>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</si>
  <si>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</si>
  <si>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</si>
  <si>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</si>
  <si>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</si>
  <si>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</si>
  <si>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</si>
  <si>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</si>
  <si>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</si>
  <si>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</si>
  <si>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</si>
  <si>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</si>
  <si>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</si>
  <si>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</si>
  <si>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</si>
  <si>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</si>
  <si>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</si>
  <si>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</si>
  <si>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</si>
  <si>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</si>
  <si>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</si>
  <si>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</si>
  <si>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</si>
  <si>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</si>
  <si>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</si>
  <si>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</si>
  <si>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</si>
  <si>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</si>
  <si>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</si>
  <si>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</si>
  <si>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</si>
  <si>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</si>
  <si>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</si>
  <si>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</si>
  <si>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</si>
  <si>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</si>
  <si>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</si>
  <si>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</si>
  <si>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</si>
  <si>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</si>
  <si>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</si>
  <si>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</si>
  <si>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</si>
  <si>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</si>
  <si>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</si>
  <si>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</si>
  <si>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</si>
  <si>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</si>
  <si>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</si>
  <si>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</si>
  <si>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</si>
  <si>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</si>
  <si>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</si>
  <si>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</si>
  <si>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</si>
  <si>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</si>
  <si>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</si>
  <si>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</si>
  <si>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</si>
  <si>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</si>
  <si>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</si>
  <si>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</si>
  <si>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</si>
  <si>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</si>
  <si>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</si>
  <si>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</si>
  <si>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</si>
  <si>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</si>
  <si>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</si>
  <si>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</si>
  <si>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</si>
  <si>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</si>
  <si>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</si>
  <si>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</si>
  <si>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</si>
  <si>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</si>
  <si>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</si>
  <si>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</si>
  <si>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</si>
  <si>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</si>
  <si>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</si>
  <si>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</si>
  <si>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</si>
  <si>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</si>
  <si>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</si>
  <si>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</si>
  <si>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</si>
  <si>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</si>
  <si>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</si>
  <si>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</si>
  <si>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</si>
  <si>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</si>
  <si>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</si>
  <si>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</si>
  <si>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</si>
  <si>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</si>
  <si>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</si>
  <si>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</si>
  <si>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</si>
  <si>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</si>
  <si>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</si>
  <si>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</si>
  <si>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</si>
  <si>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</si>
  <si>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</si>
  <si>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</si>
  <si>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</si>
  <si>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</si>
  <si>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</si>
  <si>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</si>
  <si>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</si>
  <si>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</si>
  <si>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</si>
  <si>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</si>
  <si>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</si>
  <si>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</si>
  <si>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</si>
  <si>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</si>
  <si>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</si>
  <si>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</si>
  <si>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</si>
  <si>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</si>
  <si>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</si>
  <si>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</si>
  <si>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</si>
  <si>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</si>
  <si>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</si>
  <si>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</si>
  <si>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</si>
  <si>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</si>
  <si>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</si>
  <si>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</si>
  <si>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</si>
  <si>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</si>
  <si>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</si>
  <si>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</si>
  <si>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</si>
  <si>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</si>
  <si>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</si>
  <si>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</si>
  <si>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</si>
  <si>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</si>
  <si>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</si>
  <si>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</si>
  <si>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</si>
  <si>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</si>
  <si>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</si>
  <si>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</si>
  <si>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</si>
  <si>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</si>
  <si>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</si>
  <si>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</si>
  <si>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</si>
  <si>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</si>
  <si>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</si>
  <si>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</si>
  <si>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</si>
  <si>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</si>
  <si>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</si>
  <si>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</si>
  <si>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</si>
  <si>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</si>
  <si>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</si>
  <si>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</si>
  <si>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</si>
  <si>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</si>
  <si>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</si>
  <si>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</si>
  <si>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</si>
  <si>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</si>
  <si>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</si>
  <si>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</si>
  <si>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</si>
  <si>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</si>
  <si>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</si>
  <si>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</si>
  <si>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</si>
  <si>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</si>
  <si>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</si>
  <si>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</si>
  <si>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</si>
  <si>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</si>
  <si>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</si>
  <si>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</si>
  <si>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</si>
  <si>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</si>
  <si>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</si>
  <si>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</si>
  <si>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</si>
  <si>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</si>
  <si>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</si>
  <si>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</si>
  <si>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</si>
  <si>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</si>
  <si>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</si>
  <si>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</si>
  <si>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</si>
  <si>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</si>
  <si>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</si>
  <si>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</si>
  <si>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</si>
  <si>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</si>
  <si>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</si>
  <si>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</si>
  <si>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</si>
  <si>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</si>
  <si>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</si>
  <si>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</si>
  <si>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</si>
  <si>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</si>
  <si>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</si>
  <si>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</si>
  <si>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</si>
  <si>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</si>
  <si>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</si>
  <si>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</si>
  <si>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</si>
  <si>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</si>
  <si>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</si>
  <si>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</si>
  <si>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</si>
  <si>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</si>
  <si>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</si>
  <si>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</si>
  <si>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</si>
  <si>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</si>
  <si>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</si>
  <si>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</si>
  <si>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</si>
  <si>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</si>
  <si>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</si>
  <si>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</si>
  <si>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</si>
  <si>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</si>
  <si>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</si>
  <si>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</si>
  <si>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</si>
  <si>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</si>
  <si>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</si>
  <si>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</si>
  <si>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</si>
  <si>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</si>
  <si>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</si>
  <si>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</si>
  <si>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</si>
  <si>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</si>
  <si>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</si>
  <si>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</si>
  <si>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</si>
  <si>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</si>
  <si>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</si>
  <si>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</si>
  <si>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</si>
  <si>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</si>
  <si>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</si>
  <si>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</si>
  <si>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</si>
  <si>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</si>
  <si>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</si>
  <si>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</si>
  <si>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</si>
  <si>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</si>
  <si>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</si>
  <si>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</si>
  <si>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</si>
  <si>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</si>
  <si>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</si>
  <si>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</si>
  <si>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</si>
  <si>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</si>
  <si>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</si>
  <si>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</si>
  <si>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</si>
  <si>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</si>
  <si>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</si>
  <si>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</si>
  <si>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</si>
  <si>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</si>
  <si>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</si>
  <si>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</si>
  <si>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</si>
  <si>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</si>
  <si>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</si>
  <si>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</si>
  <si>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</si>
  <si>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</si>
  <si>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</si>
  <si>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</si>
  <si>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</si>
  <si>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</si>
  <si>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</si>
  <si>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</si>
  <si>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</si>
  <si>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</si>
  <si>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</si>
  <si>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</si>
  <si>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</si>
  <si>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</si>
  <si>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</si>
  <si>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</si>
  <si>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</si>
  <si>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</si>
  <si>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</si>
  <si>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</si>
  <si>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</si>
  <si>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</si>
  <si>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</si>
  <si>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</si>
  <si>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</si>
  <si>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</si>
  <si>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</si>
  <si>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</si>
  <si>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</si>
  <si>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</si>
  <si>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</si>
  <si>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</si>
  <si>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</si>
  <si>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</si>
  <si>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</si>
  <si>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</si>
  <si>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</si>
  <si>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</si>
  <si>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</si>
  <si>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</si>
  <si>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</si>
  <si>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</si>
  <si>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</si>
  <si>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</si>
  <si>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</si>
  <si>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</si>
  <si>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</si>
  <si>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</si>
  <si>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</si>
  <si>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</si>
  <si>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</si>
  <si>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</si>
  <si>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</si>
  <si>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</si>
  <si>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</si>
  <si>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</si>
  <si>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</si>
  <si>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</si>
  <si>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</si>
  <si>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</si>
  <si>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</si>
  <si>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</si>
  <si>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</si>
  <si>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</si>
  <si>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</si>
  <si>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</si>
  <si>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</si>
  <si>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</si>
  <si>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</si>
  <si>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</si>
  <si>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</si>
  <si>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</si>
  <si>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</si>
  <si>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</si>
  <si>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</si>
  <si>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</si>
  <si>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</si>
  <si>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</si>
  <si>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</si>
  <si>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</si>
  <si>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</si>
  <si>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</si>
  <si>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</si>
  <si>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</si>
  <si>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</si>
  <si>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</si>
  <si>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</si>
  <si>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</si>
  <si>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</si>
  <si>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</si>
  <si>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</si>
  <si>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</si>
  <si>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</si>
  <si>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</si>
  <si>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</si>
  <si>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</si>
  <si>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</si>
  <si>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</si>
  <si>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</si>
  <si>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</si>
  <si>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</si>
  <si>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</si>
  <si>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</si>
  <si>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</si>
  <si>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</si>
  <si>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</si>
  <si>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</si>
  <si>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</si>
  <si>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</si>
  <si>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</si>
  <si>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</si>
  <si>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</si>
  <si>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</si>
  <si>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</si>
  <si>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</si>
  <si>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</si>
  <si>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</si>
  <si>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</si>
  <si>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</si>
  <si>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</si>
  <si>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</si>
  <si>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</si>
  <si>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</si>
  <si>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</si>
  <si>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</si>
  <si>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</si>
  <si>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</si>
  <si>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</si>
  <si>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</si>
  <si>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</si>
  <si>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</si>
  <si>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</si>
  <si>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</si>
  <si>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</si>
  <si>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</si>
  <si>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</si>
  <si>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</si>
  <si>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</si>
  <si>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</si>
  <si>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</si>
  <si>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</si>
  <si>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</si>
  <si>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</si>
  <si>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</si>
  <si>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</si>
  <si>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</si>
  <si>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</si>
  <si>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</si>
  <si>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</si>
  <si>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</si>
  <si>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</si>
  <si>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</si>
  <si>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</si>
  <si>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</si>
  <si>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</si>
  <si>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</si>
  <si>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</si>
  <si>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</si>
  <si>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</si>
  <si>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</si>
  <si>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</si>
  <si>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</si>
  <si>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</si>
  <si>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</si>
  <si>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</si>
  <si>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</si>
  <si>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</si>
  <si>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</si>
  <si>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</si>
  <si>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</si>
  <si>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</si>
  <si>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</si>
  <si>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</si>
  <si>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</si>
  <si>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</si>
  <si>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</si>
  <si>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</si>
  <si>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</si>
  <si>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</si>
  <si>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</si>
  <si>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</si>
  <si>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</si>
  <si>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</si>
  <si>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</si>
  <si>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</si>
  <si>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</si>
  <si>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</si>
  <si>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</si>
  <si>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</si>
  <si>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</si>
  <si>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</si>
  <si>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</si>
  <si>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</si>
  <si>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</si>
  <si>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</si>
  <si>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</si>
  <si>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</si>
  <si>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</si>
  <si>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</si>
  <si>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</si>
  <si>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</si>
  <si>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</si>
  <si>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</si>
  <si>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</si>
  <si>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</si>
  <si>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</si>
  <si>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</si>
  <si>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</si>
  <si>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</si>
  <si>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</si>
  <si>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</si>
  <si>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</si>
  <si>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</si>
  <si>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</si>
  <si>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</si>
  <si>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</si>
  <si>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</si>
  <si>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</si>
  <si>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</si>
  <si>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</si>
  <si>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</si>
  <si>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</si>
  <si>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</si>
  <si>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</si>
  <si>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</si>
  <si>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</si>
  <si>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</si>
  <si>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</si>
  <si>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</si>
  <si>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</si>
  <si>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</si>
  <si>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</si>
  <si>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</si>
  <si>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</si>
  <si>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</si>
  <si>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</si>
  <si>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</si>
  <si>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</si>
  <si>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</si>
  <si>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</si>
  <si>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</si>
  <si>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</si>
  <si>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</si>
  <si>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</si>
  <si>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</si>
  <si>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</si>
  <si>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</si>
  <si>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</si>
  <si>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</si>
  <si>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</si>
  <si>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</si>
  <si>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</si>
  <si>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</si>
  <si>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</si>
  <si>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</si>
  <si>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</si>
  <si>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</si>
  <si>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</si>
  <si>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</si>
  <si>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</si>
  <si>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</si>
  <si>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</si>
  <si>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</si>
  <si>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</si>
  <si>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</si>
  <si>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</si>
  <si>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</si>
  <si>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</si>
  <si>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</si>
  <si>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</si>
  <si>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</si>
  <si>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</si>
  <si>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</si>
  <si>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</si>
  <si>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</si>
  <si>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</si>
  <si>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</si>
  <si>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</si>
  <si>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</si>
  <si>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</si>
  <si>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</si>
  <si>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</si>
  <si>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</si>
  <si>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</si>
  <si>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</si>
  <si>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</si>
  <si>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</si>
  <si>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</si>
  <si>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</si>
  <si>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</si>
  <si>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</si>
  <si>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</si>
  <si>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</si>
  <si>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</si>
  <si>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</si>
  <si>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</si>
  <si>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</si>
  <si>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</si>
  <si>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</si>
  <si>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</si>
  <si>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</si>
  <si>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</si>
  <si>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</si>
  <si>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</si>
  <si>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</si>
  <si>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</si>
  <si>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</si>
  <si>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</si>
  <si>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</si>
  <si>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</si>
  <si>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</si>
  <si>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</si>
  <si>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</si>
  <si>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</si>
  <si>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</si>
  <si>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</si>
  <si>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</si>
  <si>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</si>
  <si>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</si>
  <si>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</si>
  <si>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</si>
  <si>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</si>
  <si>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</si>
  <si>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</si>
  <si>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</si>
  <si>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</si>
  <si>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</si>
  <si>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</si>
  <si>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</si>
  <si>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</si>
  <si>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</si>
  <si>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</si>
  <si>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</si>
  <si>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</si>
  <si>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</si>
  <si>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</si>
  <si>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</si>
  <si>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</si>
  <si>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</si>
  <si>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</si>
  <si>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</si>
  <si>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</si>
  <si>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</si>
  <si>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</si>
  <si>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</si>
  <si>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</si>
  <si>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</si>
  <si>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</si>
  <si>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</si>
  <si>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</si>
  <si>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</si>
  <si>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</si>
  <si>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</si>
  <si>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</si>
  <si>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</si>
  <si>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</si>
  <si>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</si>
  <si>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</si>
  <si>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</si>
  <si>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</si>
  <si>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</si>
  <si>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</si>
  <si>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</si>
  <si>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</si>
  <si>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</si>
  <si>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</si>
  <si>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</si>
  <si>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</si>
  <si>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</si>
  <si>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</si>
  <si>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</si>
  <si>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</si>
  <si>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</si>
  <si>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</si>
  <si>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</si>
  <si>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</si>
  <si>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</si>
  <si>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</si>
  <si>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</si>
  <si>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</si>
  <si>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</si>
  <si>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</si>
  <si>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</si>
  <si>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</si>
  <si>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</si>
  <si>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</si>
  <si>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</si>
  <si>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</si>
  <si>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</si>
  <si>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</si>
  <si>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</si>
  <si>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</si>
  <si>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</si>
  <si>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</si>
  <si>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</si>
  <si>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</si>
  <si>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</si>
  <si>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</si>
  <si>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</si>
  <si>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</si>
  <si>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</si>
  <si>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</si>
  <si>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</si>
  <si>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</si>
  <si>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</si>
  <si>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</si>
  <si>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</si>
  <si>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</si>
  <si>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</si>
  <si>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</si>
  <si>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</si>
  <si>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</si>
  <si>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</si>
  <si>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</si>
  <si>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</si>
  <si>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</si>
  <si>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</si>
  <si>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</si>
  <si>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</si>
  <si>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</si>
  <si>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</si>
  <si>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</si>
  <si>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</si>
  <si>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</si>
  <si>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</si>
  <si>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</si>
  <si>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</si>
  <si>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</si>
  <si>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</si>
  <si>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</si>
  <si>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</si>
  <si>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</si>
  <si>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</si>
  <si>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</si>
  <si>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</si>
  <si>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</si>
  <si>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</si>
  <si>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</si>
  <si>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</si>
  <si>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</si>
  <si>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</si>
  <si>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</si>
  <si>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</si>
  <si>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</si>
  <si>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</si>
  <si>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</si>
  <si>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</si>
  <si>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</si>
  <si>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</si>
  <si>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</si>
  <si>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</si>
  <si>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</si>
  <si>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</si>
  <si>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</si>
  <si>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</si>
  <si>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</si>
  <si>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</si>
  <si>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</si>
  <si>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</si>
  <si>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</si>
  <si>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</si>
  <si>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</si>
  <si>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</si>
  <si>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</si>
  <si>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</si>
  <si>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</si>
  <si>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</si>
  <si>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</si>
  <si>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</si>
  <si>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</si>
  <si>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</si>
  <si>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</si>
  <si>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</si>
  <si>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</si>
  <si>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</si>
  <si>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</si>
  <si>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</si>
  <si>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</si>
  <si>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</si>
  <si>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</si>
  <si>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</si>
  <si>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</si>
  <si>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</si>
  <si>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</si>
  <si>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</si>
  <si>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</si>
  <si>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</si>
  <si>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</si>
  <si>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</si>
  <si>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</si>
  <si>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</si>
  <si>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</si>
  <si>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</si>
  <si>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</si>
  <si>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</si>
  <si>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</si>
  <si>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</si>
  <si>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</si>
  <si>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</si>
  <si>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</si>
  <si>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</si>
  <si>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</si>
  <si>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</si>
  <si>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</si>
  <si>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</si>
  <si>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</si>
  <si>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</si>
  <si>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</si>
  <si>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</si>
  <si>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</si>
  <si>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</si>
  <si>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</si>
  <si>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</si>
  <si>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</si>
  <si>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</si>
  <si>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</si>
  <si>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</si>
  <si>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</si>
  <si>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</si>
  <si>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</si>
  <si>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</si>
  <si>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</si>
  <si>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</si>
  <si>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</si>
  <si>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</si>
  <si>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</si>
  <si>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</si>
  <si>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</si>
  <si>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</si>
  <si>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</si>
  <si>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</si>
  <si>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</si>
  <si>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</si>
  <si>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</si>
  <si>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</si>
  <si>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</si>
  <si>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</si>
  <si>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</si>
  <si>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</si>
  <si>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</si>
  <si>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</si>
  <si>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</si>
  <si>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</si>
  <si>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</si>
  <si>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</si>
  <si>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</si>
  <si>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</si>
  <si>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</si>
  <si>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</si>
  <si>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</si>
  <si>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</si>
  <si>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</si>
  <si>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</si>
  <si>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</si>
  <si>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</si>
  <si>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</si>
  <si>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</si>
  <si>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</si>
  <si>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</si>
  <si>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</si>
  <si>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</si>
  <si>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</si>
  <si>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</si>
  <si>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</si>
  <si>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</si>
  <si>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</si>
  <si>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</si>
  <si>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</si>
  <si>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</si>
  <si>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</si>
  <si>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</si>
  <si>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</si>
  <si>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</si>
  <si>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</si>
  <si>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</si>
  <si>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</si>
  <si>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</si>
  <si>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</si>
  <si>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</si>
  <si>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</si>
  <si>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</si>
  <si>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</si>
  <si>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</si>
  <si>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</si>
  <si>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</si>
  <si>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</si>
  <si>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</si>
  <si>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</si>
  <si>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</si>
  <si>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</si>
  <si>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</si>
  <si>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</si>
  <si>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</si>
  <si>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</si>
  <si>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</si>
  <si>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</si>
  <si>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</si>
  <si>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</si>
  <si>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</si>
  <si>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</si>
  <si>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</si>
  <si>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</si>
  <si>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</si>
  <si>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</si>
  <si>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</si>
  <si>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</si>
  <si>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</si>
  <si>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</si>
  <si>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</si>
  <si>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</si>
  <si>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</si>
  <si>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</si>
  <si>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</si>
  <si>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</si>
  <si>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</si>
  <si>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</si>
  <si>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</si>
  <si>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</si>
  <si>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</si>
  <si>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</si>
  <si>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</si>
  <si>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</si>
  <si>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</si>
  <si>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</si>
  <si>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</si>
  <si>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</si>
  <si>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</si>
  <si>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</si>
  <si>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</si>
  <si>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</si>
  <si>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</si>
  <si>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</si>
  <si>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</si>
  <si>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</si>
  <si>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</si>
  <si>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</si>
  <si>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</si>
  <si>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</si>
  <si>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</si>
  <si>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</si>
  <si>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</si>
  <si>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</si>
  <si>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</si>
  <si>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</si>
  <si>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</si>
  <si>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</si>
  <si>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</si>
  <si>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</si>
  <si>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</si>
  <si>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</si>
  <si>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</si>
  <si>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</si>
  <si>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</si>
  <si>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</si>
  <si>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</si>
  <si>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</si>
  <si>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</si>
  <si>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</si>
  <si>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</si>
  <si>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</si>
  <si>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</si>
  <si>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</si>
  <si>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</si>
  <si>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</si>
  <si>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</si>
  <si>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</si>
  <si>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</si>
  <si>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</si>
  <si>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</si>
  <si>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</si>
  <si>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</si>
  <si>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</si>
  <si>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</si>
  <si>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</si>
  <si>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</si>
  <si>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</si>
  <si>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</si>
  <si>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</si>
  <si>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</si>
  <si>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</si>
  <si>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</si>
  <si>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</si>
  <si>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</si>
  <si>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</si>
  <si>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</si>
  <si>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</si>
  <si>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</si>
  <si>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</si>
  <si>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</si>
  <si>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</si>
  <si>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</si>
  <si>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</si>
  <si>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</si>
  <si>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</si>
  <si>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</si>
  <si>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</si>
  <si>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</si>
  <si>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</si>
  <si>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</si>
  <si>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</si>
  <si>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</si>
  <si>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</si>
  <si>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</si>
  <si>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</si>
  <si>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</si>
  <si>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</si>
  <si>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</si>
  <si>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</si>
  <si>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</si>
  <si>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</si>
  <si>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</si>
  <si>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</si>
  <si>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</si>
  <si>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</si>
  <si>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</si>
  <si>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</si>
  <si>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</si>
  <si>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</si>
  <si>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</si>
  <si>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</si>
  <si>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</si>
  <si>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</si>
  <si>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</si>
  <si>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</si>
  <si>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</si>
  <si>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</si>
  <si>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</si>
  <si>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</si>
  <si>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</si>
  <si>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</si>
  <si>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</si>
  <si>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</si>
  <si>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</si>
  <si>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</si>
  <si>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</si>
  <si>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</si>
  <si>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</si>
  <si>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</si>
  <si>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</si>
  <si>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</si>
  <si>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</si>
  <si>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</si>
  <si>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</si>
  <si>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</si>
  <si>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</si>
  <si>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</si>
  <si>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</si>
  <si>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</si>
  <si>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</si>
  <si>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</si>
  <si>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</si>
  <si>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</si>
  <si>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</si>
  <si>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</si>
  <si>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</si>
  <si>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</si>
  <si>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</si>
  <si>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</si>
  <si>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</si>
  <si>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</si>
  <si>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</si>
  <si>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</si>
  <si>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</si>
  <si>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</si>
  <si>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</si>
  <si>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</si>
  <si>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</si>
  <si>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</si>
  <si>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</si>
  <si>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</si>
  <si>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</si>
  <si>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</si>
  <si>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</si>
  <si>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</si>
  <si>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</si>
  <si>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</si>
  <si>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</si>
  <si>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</si>
  <si>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</si>
  <si>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</si>
  <si>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</si>
  <si>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</si>
  <si>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</si>
  <si>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</si>
  <si>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</si>
  <si>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</si>
  <si>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</si>
  <si>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</si>
  <si>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</si>
  <si>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</si>
  <si>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</si>
  <si>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</si>
  <si>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</si>
  <si>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</si>
  <si>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</si>
  <si>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</si>
  <si>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</si>
  <si>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</si>
  <si>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</si>
  <si>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</si>
  <si>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</si>
  <si>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</si>
  <si>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</si>
  <si>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</si>
  <si>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</si>
  <si>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</si>
  <si>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</si>
  <si>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</si>
  <si>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</si>
  <si>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</si>
  <si>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</si>
  <si>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</si>
  <si>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</si>
  <si>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</si>
  <si>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</si>
  <si>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</si>
  <si>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</si>
  <si>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</si>
  <si>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</si>
  <si>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</si>
  <si>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</si>
  <si>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</si>
  <si>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</si>
  <si>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</si>
  <si>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</si>
  <si>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</si>
  <si>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</si>
  <si>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</si>
  <si>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</si>
  <si>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</si>
  <si>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</si>
  <si>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</si>
  <si>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</si>
  <si>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</si>
  <si>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</si>
  <si>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</si>
  <si>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</si>
  <si>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</si>
  <si>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</si>
  <si>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</si>
  <si>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</si>
  <si>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</si>
  <si>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</si>
  <si>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</si>
  <si>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</si>
  <si>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</si>
  <si>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</si>
  <si>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</si>
  <si>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</si>
  <si>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</si>
  <si>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</si>
  <si>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</si>
  <si>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</si>
  <si>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</si>
  <si>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</si>
  <si>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</si>
  <si>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</si>
  <si>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</si>
  <si>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</si>
  <si>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</si>
  <si>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</si>
  <si>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</si>
  <si>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</si>
  <si>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</si>
  <si>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</si>
  <si>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</si>
  <si>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</si>
  <si>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</si>
  <si>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</si>
  <si>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</si>
  <si>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</si>
  <si>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</si>
  <si>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</si>
  <si>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</si>
  <si>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</si>
  <si>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</si>
  <si>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</si>
  <si>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</si>
  <si>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</si>
  <si>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</si>
  <si>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</si>
  <si>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</si>
  <si>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</si>
  <si>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</si>
  <si>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</si>
  <si>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</si>
  <si>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</si>
  <si>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</si>
  <si>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</si>
  <si>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</si>
  <si>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</si>
  <si>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</si>
  <si>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</si>
  <si>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</si>
  <si>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</si>
  <si>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</si>
  <si>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</si>
  <si>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</si>
  <si>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</si>
  <si>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</si>
  <si>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</si>
  <si>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</si>
  <si>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</si>
  <si>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</si>
  <si>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</si>
  <si>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</si>
  <si>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</si>
  <si>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</si>
  <si>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</si>
  <si>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</si>
  <si>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</si>
  <si>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</si>
  <si>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</si>
  <si>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</si>
  <si>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</si>
  <si>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</si>
  <si>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</si>
  <si>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</si>
  <si>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</si>
  <si>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</si>
  <si>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</si>
  <si>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</si>
  <si>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</si>
  <si>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</si>
  <si>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</si>
  <si>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</si>
  <si>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</si>
  <si>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</si>
  <si>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</si>
  <si>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</si>
  <si>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</si>
  <si>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</si>
  <si>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</si>
  <si>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</si>
  <si>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</si>
  <si>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</si>
  <si>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</si>
  <si>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</si>
  <si>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</si>
  <si>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</si>
  <si>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</si>
  <si>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</si>
  <si>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</si>
  <si>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</si>
  <si>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</si>
  <si>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</si>
  <si>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</si>
  <si>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</si>
  <si>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</si>
  <si>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</si>
  <si>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</si>
  <si>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</si>
  <si>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</si>
  <si>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</si>
  <si>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</si>
  <si>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</si>
  <si>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</si>
  <si>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</si>
  <si>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</si>
  <si>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</si>
  <si>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</si>
  <si>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</si>
  <si>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</si>
  <si>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</si>
  <si>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</si>
  <si>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</si>
  <si>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</si>
  <si>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</si>
  <si>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</si>
  <si>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</si>
  <si>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</si>
  <si>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</si>
  <si>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</si>
  <si>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</si>
  <si>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</si>
  <si>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</si>
  <si>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</si>
  <si>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</si>
  <si>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</si>
  <si>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</si>
  <si>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</si>
  <si>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</si>
  <si>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</si>
  <si>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</si>
  <si>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</si>
  <si>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</si>
  <si>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</si>
  <si>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</si>
  <si>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</si>
  <si>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</si>
  <si>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</si>
  <si>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</si>
  <si>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</si>
  <si>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</si>
  <si>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</si>
  <si>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</si>
  <si>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</si>
  <si>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</si>
  <si>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</si>
  <si>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</si>
  <si>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</si>
  <si>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</si>
  <si>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</si>
  <si>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</si>
  <si>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</si>
  <si>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</si>
  <si>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</si>
  <si>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</si>
  <si>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</si>
  <si>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</si>
  <si>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</si>
  <si>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</si>
  <si>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</si>
  <si>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</si>
  <si>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</si>
  <si>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</si>
  <si>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</si>
  <si>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</si>
  <si>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</si>
  <si>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</si>
  <si>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</si>
  <si>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</si>
  <si>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</si>
  <si>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</si>
  <si>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</si>
  <si>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</si>
  <si>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</si>
  <si>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</si>
  <si>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</si>
  <si>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</si>
  <si>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</si>
  <si>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</si>
  <si>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</si>
  <si>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</si>
  <si>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</si>
  <si>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</si>
  <si>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</si>
  <si>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</si>
  <si>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</si>
  <si>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</si>
  <si>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</si>
  <si>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</si>
  <si>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</si>
  <si>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</si>
  <si>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</si>
  <si>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</si>
  <si>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</si>
  <si>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</si>
  <si>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</si>
  <si>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</si>
  <si>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</si>
  <si>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</si>
  <si>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</si>
  <si>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</si>
  <si>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</si>
  <si>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</si>
  <si>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</si>
  <si>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</si>
  <si>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</si>
  <si>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</si>
  <si>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</si>
  <si>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</si>
  <si>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</si>
  <si>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</si>
  <si>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</si>
  <si>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</si>
  <si>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</si>
  <si>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</si>
  <si>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</si>
  <si>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</si>
  <si>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</si>
  <si>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</si>
  <si>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</si>
  <si>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</si>
  <si>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</si>
  <si>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</si>
  <si>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</si>
  <si>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</si>
  <si>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</si>
  <si>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</si>
  <si>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</si>
  <si>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</si>
  <si>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</si>
  <si>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</si>
  <si>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</si>
  <si>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</si>
  <si>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</si>
  <si>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</si>
  <si>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</si>
  <si>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</si>
  <si>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</si>
  <si>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</si>
  <si>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</si>
  <si>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</si>
  <si>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</si>
  <si>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</si>
  <si>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</si>
  <si>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</si>
  <si>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</si>
  <si>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</si>
  <si>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</si>
  <si>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</si>
  <si>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</si>
  <si>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</si>
  <si>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</si>
  <si>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</si>
  <si>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</si>
  <si>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</si>
  <si>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</si>
  <si>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</si>
  <si>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</si>
  <si>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</si>
  <si>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</si>
  <si>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</si>
  <si>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</si>
  <si>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</si>
  <si>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</si>
  <si>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</si>
  <si>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</si>
  <si>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</si>
  <si>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</si>
  <si>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</si>
  <si>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</si>
  <si>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</si>
  <si>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</si>
  <si>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</si>
  <si>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</si>
  <si>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</si>
  <si>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</si>
  <si>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</si>
  <si>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</si>
  <si>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</si>
  <si>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</si>
  <si>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</si>
  <si>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</si>
  <si>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</si>
  <si>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</si>
  <si>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</si>
  <si>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</si>
  <si>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</si>
  <si>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</si>
  <si>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</si>
  <si>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</si>
  <si>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</si>
  <si>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</si>
  <si>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</si>
  <si>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</si>
  <si>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</si>
  <si>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</si>
  <si>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</si>
  <si>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</si>
  <si>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</si>
  <si>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</si>
  <si>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</si>
  <si>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</si>
  <si>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</si>
  <si>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</si>
  <si>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</si>
  <si>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</si>
  <si>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</si>
  <si>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</si>
  <si>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</si>
  <si>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</si>
  <si>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</si>
  <si>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</si>
  <si>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</si>
  <si>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</si>
  <si>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</si>
  <si>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</si>
  <si>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</si>
  <si>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</si>
  <si>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</si>
  <si>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</si>
  <si>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</si>
  <si>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</si>
  <si>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</si>
  <si>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</si>
  <si>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</si>
  <si>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</si>
  <si>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</si>
  <si>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</si>
  <si>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</si>
  <si>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</si>
  <si>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</si>
  <si>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</si>
  <si>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</si>
  <si>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</si>
  <si>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</si>
  <si>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</si>
  <si>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</si>
  <si>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</si>
  <si>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</si>
  <si>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</si>
  <si>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</si>
  <si>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</si>
  <si>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</si>
  <si>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</si>
  <si>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</si>
  <si>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</si>
  <si>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</si>
  <si>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</si>
  <si>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</si>
  <si>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</si>
  <si>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</si>
  <si>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</si>
  <si>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</si>
  <si>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</si>
  <si>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</si>
  <si>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</si>
  <si>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</si>
  <si>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</si>
  <si>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</si>
  <si>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</si>
  <si>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</si>
  <si>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</si>
  <si>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</si>
  <si>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</si>
  <si>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</si>
  <si>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</si>
  <si>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</si>
  <si>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</si>
  <si>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</si>
  <si>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</si>
  <si>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</si>
  <si>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</si>
  <si>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</si>
  <si>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</si>
  <si>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</si>
  <si>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</si>
  <si>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</si>
  <si>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</si>
  <si>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</si>
  <si>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</si>
  <si>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</si>
  <si>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</si>
  <si>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</si>
  <si>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</si>
  <si>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</si>
  <si>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</si>
  <si>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</si>
  <si>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</si>
  <si>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</si>
  <si>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</si>
  <si>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</si>
  <si>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</si>
  <si>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</si>
  <si>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</si>
  <si>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</si>
  <si>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</si>
  <si>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</si>
  <si>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</si>
  <si>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</si>
  <si>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</si>
  <si>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</si>
  <si>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</si>
  <si>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</si>
  <si>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</si>
  <si>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</si>
  <si>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</si>
  <si>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</si>
  <si>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</si>
  <si>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</si>
  <si>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</si>
  <si>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</si>
  <si>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</si>
  <si>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</si>
  <si>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</si>
  <si>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</si>
  <si>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</si>
  <si>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</si>
  <si>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</si>
  <si>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</si>
  <si>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</si>
  <si>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</si>
  <si>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</si>
  <si>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</si>
  <si>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</si>
  <si>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</si>
  <si>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</si>
  <si>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</si>
  <si>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</si>
  <si>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</si>
  <si>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</si>
  <si>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</si>
  <si>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</si>
  <si>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</si>
  <si>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</si>
  <si>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</si>
  <si>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</si>
  <si>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</si>
  <si>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</si>
  <si>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</si>
  <si>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</si>
  <si>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</si>
  <si>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</si>
  <si>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</si>
  <si>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</si>
  <si>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</si>
  <si>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</si>
  <si>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</si>
  <si>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</si>
  <si>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</si>
  <si>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</si>
  <si>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</si>
  <si>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</si>
  <si>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</si>
  <si>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</si>
  <si>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</si>
  <si>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</si>
  <si>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</si>
  <si>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</si>
  <si>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</si>
  <si>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</si>
  <si>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</si>
  <si>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</si>
  <si>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</si>
  <si>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</si>
  <si>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</si>
  <si>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</si>
  <si>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</si>
  <si>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</si>
  <si>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</si>
  <si>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</si>
  <si>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</si>
  <si>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</si>
  <si>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</si>
  <si>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</si>
  <si>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</si>
  <si>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</si>
  <si>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</si>
  <si>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</si>
  <si>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</si>
  <si>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</si>
  <si>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</si>
  <si>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</si>
  <si>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</si>
  <si>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</si>
  <si>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</si>
  <si>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</si>
  <si>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</si>
  <si>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</si>
  <si>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</si>
  <si>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</si>
  <si>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</si>
  <si>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</si>
  <si>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</si>
  <si>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</si>
  <si>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</si>
  <si>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</si>
  <si>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</si>
  <si>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</si>
  <si>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</si>
  <si>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</si>
  <si>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</si>
  <si>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</si>
  <si>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</si>
  <si>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</si>
  <si>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</si>
  <si>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</si>
  <si>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</si>
  <si>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</si>
  <si>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</si>
  <si>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</si>
  <si>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</si>
  <si>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</si>
  <si>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</si>
  <si>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</si>
  <si>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</si>
  <si>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</si>
  <si>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</si>
  <si>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</si>
  <si>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</si>
  <si>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</si>
  <si>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</si>
  <si>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</si>
  <si>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</si>
  <si>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</si>
  <si>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</si>
  <si>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</si>
  <si>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</si>
  <si>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</si>
  <si>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</si>
  <si>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</si>
  <si>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</si>
  <si>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</si>
  <si>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</si>
  <si>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</si>
  <si>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</si>
  <si>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</si>
  <si>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</si>
  <si>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</si>
  <si>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</si>
  <si>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</si>
  <si>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</si>
  <si>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</si>
  <si>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</si>
  <si>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</si>
  <si>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</si>
  <si>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</si>
  <si>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</si>
  <si>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</si>
  <si>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</si>
  <si>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</si>
  <si>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</si>
  <si>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</si>
  <si>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</si>
  <si>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</si>
  <si>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</si>
  <si>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</si>
  <si>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</si>
  <si>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</si>
  <si>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</si>
  <si>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</si>
  <si>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</si>
  <si>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</si>
  <si>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</si>
  <si>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</si>
  <si>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</si>
  <si>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</si>
  <si>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</si>
  <si>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</si>
  <si>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</si>
  <si>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</si>
  <si>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</si>
  <si>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</si>
  <si>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</si>
  <si>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</si>
  <si>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</si>
  <si>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</si>
  <si>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</si>
  <si>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</si>
  <si>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</si>
  <si>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</si>
  <si>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</si>
  <si>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</si>
  <si>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</si>
  <si>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</si>
  <si>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</si>
  <si>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</si>
  <si>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</si>
  <si>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</si>
  <si>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</si>
  <si>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</si>
  <si>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</si>
  <si>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</si>
  <si>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</si>
  <si>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</si>
  <si>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</si>
  <si>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</si>
  <si>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</si>
  <si>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</si>
  <si>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</si>
  <si>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</si>
  <si>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</si>
  <si>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</si>
  <si>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</si>
  <si>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</si>
  <si>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</si>
  <si>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</si>
  <si>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</si>
  <si>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</si>
  <si>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</si>
  <si>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</si>
  <si>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</si>
  <si>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</si>
  <si>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</si>
  <si>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</si>
  <si>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</si>
  <si>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</si>
  <si>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</si>
  <si>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</si>
  <si>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</si>
  <si>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</si>
  <si>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</si>
  <si>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</si>
  <si>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</si>
  <si>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</si>
  <si>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</si>
  <si>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</si>
  <si>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</si>
  <si>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</si>
  <si>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</si>
  <si>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</si>
  <si>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</si>
  <si>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</si>
  <si>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</si>
  <si>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</si>
  <si>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</si>
  <si>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</si>
  <si>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</si>
  <si>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</si>
  <si>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</si>
  <si>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</si>
  <si>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</si>
  <si>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</si>
  <si>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</si>
  <si>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</si>
  <si>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</si>
  <si>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</si>
  <si>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</si>
  <si>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</si>
  <si>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</si>
  <si>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</si>
  <si>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</si>
  <si>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</si>
  <si>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</si>
  <si>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</si>
  <si>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</si>
  <si>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</si>
  <si>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</si>
  <si>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</si>
  <si>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</si>
  <si>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</si>
  <si>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</si>
  <si>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</si>
  <si>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</si>
  <si>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</si>
  <si>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</si>
  <si>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</si>
  <si>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</si>
  <si>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</si>
  <si>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</si>
  <si>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</si>
  <si>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</si>
  <si>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</si>
  <si>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</si>
  <si>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</si>
  <si>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</si>
  <si>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</si>
  <si>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</si>
  <si>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</si>
  <si>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</si>
  <si>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</si>
  <si>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</si>
  <si>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</si>
  <si>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</si>
  <si>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</si>
  <si>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</si>
  <si>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</si>
  <si>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</si>
  <si>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</si>
  <si>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</si>
  <si>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</si>
  <si>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</si>
  <si>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</si>
  <si>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</si>
  <si>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</si>
  <si>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</si>
  <si>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</si>
  <si>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</si>
  <si>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</si>
  <si>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</si>
  <si>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</si>
  <si>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</si>
  <si>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</si>
  <si>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</si>
  <si>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</si>
  <si>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</si>
  <si>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</si>
  <si>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</si>
  <si>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</si>
  <si>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</si>
  <si>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</si>
  <si>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</si>
  <si>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</si>
  <si>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</si>
  <si>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</si>
  <si>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</si>
  <si>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</si>
  <si>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</si>
  <si>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</si>
  <si>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</si>
  <si>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</si>
  <si>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</si>
  <si>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</si>
  <si>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</si>
  <si>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</si>
  <si>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</si>
  <si>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</si>
  <si>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</si>
  <si>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</si>
  <si>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</si>
  <si>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</si>
  <si>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</si>
  <si>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</si>
  <si>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</si>
  <si>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</si>
  <si>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</si>
  <si>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</si>
  <si>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</si>
  <si>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</si>
  <si>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</si>
  <si>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</si>
  <si>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</si>
  <si>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</si>
  <si>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</si>
  <si>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</si>
  <si>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</si>
  <si>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</si>
  <si>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</si>
  <si>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</si>
  <si>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</si>
  <si>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</si>
  <si>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</si>
  <si>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</si>
  <si>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</si>
  <si>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</si>
  <si>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</si>
  <si>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</si>
  <si>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</si>
  <si>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</si>
  <si>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</si>
  <si>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</si>
  <si>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</si>
  <si>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</si>
  <si>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</si>
  <si>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</si>
  <si>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</si>
  <si>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</si>
  <si>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</si>
  <si>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</si>
  <si>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</si>
  <si>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</si>
  <si>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</si>
  <si>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</si>
  <si>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</si>
  <si>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</si>
  <si>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</si>
  <si>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</si>
  <si>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</si>
  <si>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</si>
  <si>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</si>
  <si>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</si>
  <si>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</si>
  <si>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</si>
  <si>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</si>
  <si>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</si>
  <si>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</si>
  <si>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</si>
  <si>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</si>
  <si>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</si>
  <si>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</si>
  <si>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</si>
  <si>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</si>
  <si>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</si>
  <si>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</si>
  <si>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</si>
  <si>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</si>
  <si>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</si>
  <si>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</si>
  <si>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</si>
  <si>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</si>
  <si>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</si>
  <si>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</si>
  <si>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</si>
  <si>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</si>
  <si>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</si>
  <si>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</si>
  <si>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</si>
  <si>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</si>
  <si>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</si>
  <si>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</si>
  <si>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</si>
  <si>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</si>
  <si>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</si>
  <si>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</si>
  <si>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</si>
  <si>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</si>
  <si>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</si>
  <si>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</si>
  <si>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</si>
  <si>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</si>
  <si>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</si>
  <si>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</si>
  <si>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</si>
  <si>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</si>
  <si>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</si>
  <si>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</si>
  <si>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</si>
  <si>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</si>
  <si>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</si>
  <si>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</si>
  <si>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</si>
  <si>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</si>
  <si>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</si>
  <si>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</si>
  <si>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</si>
  <si>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</si>
  <si>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</si>
  <si>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</si>
  <si>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</si>
  <si>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</si>
  <si>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</si>
  <si>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</si>
  <si>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</si>
  <si>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</si>
  <si>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</si>
  <si>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</si>
  <si>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</si>
  <si>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</si>
  <si>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</si>
  <si>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</si>
  <si>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</si>
  <si>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</si>
  <si>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</si>
  <si>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</si>
  <si>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</si>
  <si>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</si>
  <si>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</si>
  <si>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</si>
  <si>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</si>
  <si>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</si>
  <si>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</si>
  <si>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</si>
  <si>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</si>
  <si>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</si>
  <si>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</si>
  <si>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</si>
  <si>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</si>
  <si>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</si>
  <si>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</si>
  <si>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</si>
  <si>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</si>
  <si>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</si>
  <si>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</si>
  <si>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</si>
  <si>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</si>
  <si>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</si>
  <si>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</si>
  <si>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</si>
  <si>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</si>
  <si>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</si>
  <si>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</si>
  <si>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</si>
  <si>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</si>
  <si>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</si>
  <si>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</si>
  <si>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</si>
  <si>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</si>
  <si>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</si>
  <si>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</si>
  <si>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</si>
  <si>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</si>
  <si>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</si>
  <si>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</si>
  <si>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</si>
  <si>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</si>
  <si>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</si>
  <si>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</si>
  <si>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</si>
  <si>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</si>
  <si>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</si>
  <si>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</si>
  <si>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</si>
  <si>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</si>
  <si>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</si>
  <si>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</si>
  <si>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</si>
  <si>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</si>
  <si>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</si>
  <si>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</si>
  <si>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</si>
  <si>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</si>
  <si>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</si>
  <si>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</si>
  <si>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</si>
  <si>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</si>
  <si>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</si>
  <si>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</si>
  <si>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</si>
  <si>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</si>
  <si>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</si>
  <si>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</si>
  <si>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</si>
  <si>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</si>
  <si>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</si>
  <si>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</si>
  <si>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</si>
  <si>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</si>
  <si>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</si>
  <si>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</si>
  <si>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</si>
  <si>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</si>
  <si>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</si>
  <si>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</si>
  <si>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</si>
  <si>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</si>
  <si>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</si>
  <si>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</si>
  <si>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</si>
  <si>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</si>
  <si>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</si>
  <si>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</si>
  <si>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</si>
  <si>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</si>
  <si>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</si>
  <si>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</si>
  <si>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</si>
  <si>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</si>
  <si>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</si>
  <si>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</si>
  <si>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</si>
  <si>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</si>
  <si>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</si>
  <si>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</si>
  <si>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</si>
  <si>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</si>
  <si>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</si>
  <si>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</si>
  <si>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</si>
  <si>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</si>
  <si>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</si>
  <si>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</si>
  <si>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</si>
  <si>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</si>
  <si>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</si>
  <si>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</si>
  <si>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</si>
  <si>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</si>
  <si>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</si>
  <si>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</si>
  <si>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</si>
  <si>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</si>
  <si>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</si>
  <si>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</si>
  <si>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</si>
  <si>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</si>
  <si>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</si>
  <si>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</si>
  <si>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</si>
  <si>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</si>
  <si>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</si>
  <si>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</si>
  <si>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</si>
  <si>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</si>
  <si>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</si>
  <si>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</si>
  <si>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</si>
  <si>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</si>
  <si>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</si>
  <si>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</si>
  <si>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</si>
  <si>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</si>
  <si>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</si>
  <si>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</si>
  <si>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</si>
  <si>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</si>
  <si>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</si>
  <si>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</si>
  <si>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</si>
  <si>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</si>
  <si>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</si>
  <si>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</si>
  <si>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</si>
  <si>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</si>
  <si>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</si>
  <si>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</si>
  <si>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</si>
  <si>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</si>
  <si>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</si>
  <si>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</si>
  <si>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</si>
  <si>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</si>
  <si>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</si>
  <si>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</si>
  <si>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</si>
  <si>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</si>
  <si>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</si>
  <si>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</si>
  <si>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</si>
  <si>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</si>
  <si>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</si>
  <si>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</si>
  <si>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</si>
  <si>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</si>
  <si>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</si>
  <si>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</si>
  <si>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</si>
  <si>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</si>
  <si>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</si>
  <si>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</si>
  <si>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</si>
  <si>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</si>
  <si>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</si>
  <si>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</si>
  <si>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</si>
  <si>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</si>
  <si>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</si>
  <si>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</si>
  <si>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</si>
  <si>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</si>
  <si>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</si>
  <si>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</si>
  <si>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</si>
  <si>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</si>
  <si>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</si>
  <si>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</si>
  <si>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</si>
  <si>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</si>
  <si>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</si>
  <si>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</si>
  <si>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</si>
  <si>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</si>
  <si>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</si>
  <si>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</si>
  <si>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</si>
  <si>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</si>
  <si>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</si>
  <si>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</si>
  <si>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</si>
  <si>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</si>
  <si>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</si>
  <si>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</si>
  <si>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</si>
  <si>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</si>
  <si>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</si>
  <si>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</si>
  <si>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</si>
  <si>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</si>
  <si>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</si>
  <si>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</si>
  <si>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</si>
  <si>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</si>
  <si>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</si>
  <si>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</si>
  <si>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</si>
  <si>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</si>
  <si>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</si>
  <si>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</si>
  <si>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</si>
  <si>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</si>
  <si>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</si>
  <si>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</si>
  <si>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</si>
  <si>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</si>
  <si>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</si>
  <si>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</si>
  <si>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</si>
  <si>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</si>
  <si>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</si>
  <si>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</si>
  <si>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</si>
  <si>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</si>
  <si>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</si>
  <si>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</si>
  <si>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</si>
  <si>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</si>
  <si>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</si>
  <si>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</si>
  <si>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</si>
  <si>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</si>
  <si>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</si>
  <si>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</si>
  <si>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</si>
  <si>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</si>
  <si>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</si>
  <si>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</si>
  <si>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</si>
  <si>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</si>
  <si>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</si>
  <si>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</si>
  <si>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</si>
  <si>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</si>
  <si>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</si>
  <si>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</si>
  <si>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</si>
  <si>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</si>
  <si>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</si>
  <si>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</si>
  <si>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</si>
  <si>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</si>
  <si>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</si>
  <si>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</si>
  <si>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</si>
  <si>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</si>
  <si>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</si>
  <si>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</si>
  <si>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</si>
  <si>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</si>
  <si>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</si>
  <si>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</si>
  <si>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</si>
  <si>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</si>
  <si>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</si>
  <si>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</si>
  <si>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</si>
  <si>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</si>
  <si>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</si>
  <si>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</si>
  <si>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</si>
  <si>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</si>
  <si>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</si>
  <si>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</si>
  <si>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</si>
  <si>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</si>
  <si>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</si>
  <si>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</si>
  <si>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</si>
  <si>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</si>
  <si>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</si>
  <si>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</si>
  <si>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</si>
  <si>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</si>
  <si>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</si>
  <si>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</si>
  <si>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</si>
  <si>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</si>
  <si>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</si>
  <si>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</si>
  <si>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</si>
  <si>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</si>
  <si>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</si>
  <si>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</si>
  <si>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</si>
  <si>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</si>
  <si>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</si>
  <si>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</si>
  <si>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</si>
  <si>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</si>
  <si>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</si>
  <si>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</si>
  <si>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</si>
  <si>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</si>
  <si>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</si>
  <si>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</si>
  <si>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</si>
  <si>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</si>
  <si>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</si>
  <si>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</si>
  <si>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</si>
  <si>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</si>
  <si>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</si>
  <si>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</si>
  <si>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</si>
  <si>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</si>
  <si>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</si>
  <si>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</si>
  <si>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</si>
  <si>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</si>
  <si>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</si>
  <si>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</si>
  <si>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</si>
  <si>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</si>
  <si>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</si>
  <si>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</si>
  <si>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</si>
  <si>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</si>
  <si>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</si>
  <si>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</si>
  <si>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</si>
  <si>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</si>
  <si>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</si>
  <si>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</si>
  <si>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</si>
  <si>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</si>
  <si>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</si>
  <si>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</si>
  <si>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</si>
  <si>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</si>
  <si>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</si>
  <si>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</si>
  <si>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</si>
  <si>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</si>
  <si>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</si>
  <si>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</si>
  <si>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</si>
  <si>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</si>
  <si>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</si>
  <si>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</si>
  <si>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</si>
  <si>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</si>
  <si>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</si>
  <si>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</si>
  <si>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</si>
  <si>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</si>
  <si>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</si>
  <si>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</si>
  <si>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</si>
  <si>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</si>
  <si>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</si>
  <si>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</si>
  <si>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</si>
  <si>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</si>
  <si>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</si>
  <si>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</si>
  <si>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</si>
  <si>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</si>
  <si>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</si>
  <si>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</si>
  <si>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</si>
  <si>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</si>
  <si>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</si>
  <si>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</si>
  <si>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</si>
  <si>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</si>
  <si>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</si>
  <si>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</si>
  <si>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</si>
  <si>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</si>
  <si>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</si>
  <si>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</si>
  <si>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</si>
  <si>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</si>
  <si>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</si>
  <si>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</si>
  <si>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</si>
  <si>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</si>
  <si>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</si>
  <si>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</si>
  <si>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</si>
  <si>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</si>
  <si>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</si>
  <si>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</si>
  <si>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</si>
  <si>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</si>
  <si>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</si>
  <si>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</si>
  <si>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</si>
  <si>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</si>
  <si>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</si>
  <si>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</si>
  <si>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</si>
  <si>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</si>
  <si>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</si>
  <si>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</si>
  <si>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</si>
  <si>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</si>
  <si>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</si>
  <si>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</si>
  <si>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</si>
  <si>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</si>
  <si>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</si>
  <si>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</si>
  <si>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</si>
  <si>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</si>
  <si>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</si>
  <si>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</si>
  <si>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</si>
  <si>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</si>
  <si>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</si>
  <si>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</si>
  <si>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</si>
  <si>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</si>
  <si>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</si>
  <si>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</si>
  <si>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</si>
  <si>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</si>
  <si>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</si>
  <si>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</si>
  <si>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</si>
  <si>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</si>
  <si>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</si>
  <si>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</si>
  <si>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</si>
  <si>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</si>
  <si>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</si>
  <si>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</si>
  <si>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</si>
  <si>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</si>
  <si>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</si>
  <si>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</si>
  <si>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</si>
  <si>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</si>
  <si>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</si>
  <si>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</si>
  <si>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</si>
  <si>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</si>
  <si>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</si>
  <si>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</si>
  <si>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</si>
  <si>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</si>
  <si>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</si>
  <si>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</si>
  <si>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</si>
  <si>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</si>
  <si>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</si>
  <si>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</si>
  <si>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</si>
  <si>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</si>
  <si>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</si>
  <si>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</si>
  <si>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</si>
  <si>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</si>
  <si>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</si>
  <si>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</si>
  <si>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</si>
  <si>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</si>
  <si>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</si>
  <si>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</si>
  <si>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</si>
  <si>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</si>
  <si>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</si>
  <si>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</si>
  <si>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</si>
  <si>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</si>
  <si>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</si>
  <si>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</si>
  <si>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</si>
  <si>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</si>
  <si>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</si>
  <si>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</si>
  <si>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</si>
  <si>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</si>
  <si>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</si>
  <si>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</si>
  <si>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</si>
  <si>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</si>
  <si>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</si>
  <si>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</si>
  <si>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</si>
  <si>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</si>
  <si>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</si>
  <si>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</si>
  <si>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</si>
  <si>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</si>
  <si>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</si>
  <si>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</si>
  <si>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</si>
  <si>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</si>
  <si>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</si>
  <si>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</si>
  <si>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</si>
  <si>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</si>
  <si>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</si>
  <si>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</si>
  <si>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</si>
  <si>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</si>
  <si>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</si>
  <si>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</si>
  <si>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</si>
  <si>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</si>
  <si>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</si>
  <si>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</si>
  <si>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</si>
  <si>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</si>
  <si>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</si>
  <si>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</si>
  <si>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</si>
  <si>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</si>
  <si>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</si>
  <si>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</si>
  <si>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</si>
  <si>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</si>
  <si>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</si>
  <si>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</si>
  <si>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</si>
  <si>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</si>
  <si>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</si>
  <si>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</si>
  <si>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</si>
  <si>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</si>
  <si>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</si>
  <si>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</si>
  <si>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</si>
  <si>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</si>
  <si>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</si>
  <si>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</si>
  <si>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</si>
  <si>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</si>
  <si>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</si>
  <si>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</si>
  <si>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</si>
  <si>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</si>
  <si>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</si>
  <si>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</si>
  <si>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</si>
  <si>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</si>
  <si>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</si>
  <si>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</si>
  <si>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</si>
  <si>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</si>
  <si>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</si>
  <si>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</si>
  <si>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</si>
  <si>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</si>
  <si>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</si>
  <si>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</si>
  <si>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</si>
  <si>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</si>
  <si>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</si>
  <si>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</si>
  <si>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</si>
  <si>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</si>
  <si>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</si>
  <si>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</si>
  <si>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</si>
  <si>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</si>
  <si>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</si>
  <si>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</si>
  <si>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</si>
  <si>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</si>
  <si>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</si>
  <si>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</si>
  <si>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</si>
  <si>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</si>
  <si>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</si>
  <si>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</si>
  <si>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</si>
  <si>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</si>
  <si>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</si>
  <si>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</si>
  <si>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</si>
  <si>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</si>
  <si>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</si>
  <si>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</si>
  <si>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</si>
  <si>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</si>
  <si>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</si>
  <si>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</si>
  <si>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</si>
  <si>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</si>
  <si>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</si>
  <si>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</si>
  <si>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</si>
  <si>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</si>
  <si>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</si>
  <si>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</si>
  <si>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</si>
  <si>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</si>
  <si>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</si>
  <si>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</si>
  <si>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</si>
  <si>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</si>
  <si>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</si>
  <si>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</si>
  <si>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</si>
  <si>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</si>
  <si>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</si>
  <si>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</si>
  <si>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</si>
  <si>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</si>
  <si>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</si>
  <si>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</si>
  <si>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</si>
  <si>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</si>
  <si>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</si>
  <si>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</si>
  <si>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</si>
  <si>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</si>
  <si>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</si>
  <si>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</si>
  <si>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</si>
  <si>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</si>
  <si>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</si>
  <si>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</si>
  <si>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</si>
  <si>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</si>
  <si>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</si>
  <si>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</si>
  <si>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</si>
  <si>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</si>
  <si>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</si>
  <si>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</si>
  <si>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</si>
  <si>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</si>
  <si>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</si>
  <si>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</si>
  <si>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</si>
  <si>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</si>
  <si>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</si>
  <si>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</si>
  <si>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</si>
  <si>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</si>
  <si>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</si>
  <si>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</si>
  <si>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</si>
  <si>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</si>
  <si>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</si>
  <si>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</si>
  <si>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</si>
  <si>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</si>
  <si>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</si>
  <si>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</si>
  <si>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</si>
  <si>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</si>
  <si>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</si>
  <si>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</si>
  <si>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</si>
  <si>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</si>
  <si>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</si>
  <si>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</si>
  <si>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</si>
  <si>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</si>
  <si>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</si>
  <si>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</si>
  <si>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</si>
  <si>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</si>
  <si>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</si>
  <si>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</si>
  <si>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</si>
  <si>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</si>
  <si>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</si>
  <si>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</si>
  <si>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</si>
  <si>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</si>
  <si>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</si>
  <si>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</si>
  <si>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</si>
  <si>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</si>
  <si>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</si>
  <si>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</si>
  <si>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</si>
  <si>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</si>
  <si>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</si>
  <si>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</si>
  <si>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</si>
  <si>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</si>
  <si>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</si>
  <si>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</si>
  <si>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</si>
  <si>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</si>
  <si>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</si>
  <si>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</si>
  <si>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</si>
  <si>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</si>
  <si>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</si>
  <si>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</si>
  <si>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</si>
  <si>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</si>
  <si>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</si>
  <si>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</si>
  <si>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</si>
  <si>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</si>
  <si>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</si>
  <si>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</si>
  <si>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</si>
  <si>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</si>
  <si>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</si>
  <si>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</si>
  <si>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</si>
  <si>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</si>
  <si>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</si>
  <si>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</si>
  <si>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</si>
  <si>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</si>
  <si>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</si>
  <si>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</si>
  <si>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</si>
  <si>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</si>
  <si>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</si>
  <si>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</si>
  <si>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</si>
  <si>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</si>
  <si>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</si>
  <si>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</si>
  <si>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</si>
  <si>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</si>
  <si>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</si>
  <si>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</si>
  <si>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</si>
  <si>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</si>
  <si>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</si>
  <si>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</si>
  <si>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</si>
  <si>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</si>
  <si>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</si>
  <si>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</si>
  <si>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</si>
  <si>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</si>
  <si>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</si>
  <si>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</si>
  <si>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</si>
  <si>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</si>
  <si>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</si>
  <si>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</si>
  <si>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</si>
  <si>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</si>
  <si>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</si>
  <si>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</si>
  <si>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</si>
  <si>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</si>
  <si>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</si>
  <si>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</si>
  <si>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</si>
  <si>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</si>
  <si>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</si>
  <si>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</si>
  <si>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</si>
  <si>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</si>
  <si>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</si>
  <si>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</si>
  <si>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</si>
  <si>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</si>
  <si>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</si>
  <si>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</si>
  <si>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</si>
  <si>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</si>
  <si>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</si>
  <si>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</si>
  <si>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</si>
  <si>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</si>
  <si>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</si>
  <si>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</si>
  <si>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</si>
  <si>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</si>
  <si>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</si>
  <si>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</si>
  <si>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</si>
  <si>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</si>
  <si>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</si>
  <si>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</si>
  <si>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</si>
  <si>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</si>
  <si>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</si>
  <si>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</si>
  <si>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</si>
  <si>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</si>
  <si>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</si>
  <si>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</si>
  <si>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</si>
  <si>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</si>
  <si>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</si>
  <si>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</si>
  <si>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</si>
  <si>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</si>
  <si>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</si>
  <si>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</si>
  <si>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</si>
  <si>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</si>
  <si>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</si>
  <si>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</si>
  <si>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</si>
  <si>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</si>
  <si>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</si>
  <si>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</si>
  <si>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</si>
  <si>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</si>
  <si>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</si>
  <si>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</si>
  <si>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</si>
  <si>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</si>
  <si>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</si>
  <si>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</si>
  <si>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</si>
  <si>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</si>
  <si>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</si>
  <si>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</si>
  <si>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</si>
  <si>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</si>
  <si>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</si>
  <si>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</si>
  <si>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</si>
  <si>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</si>
  <si>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</si>
  <si>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</si>
  <si>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</si>
  <si>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</si>
  <si>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</si>
  <si>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</si>
  <si>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</si>
  <si>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</si>
  <si>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</si>
  <si>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</si>
  <si>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</si>
  <si>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</si>
  <si>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</si>
  <si>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</si>
  <si>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</si>
  <si>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</si>
  <si>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</si>
  <si>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</si>
  <si>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</si>
  <si>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</si>
  <si>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</si>
  <si>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</si>
  <si>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</si>
  <si>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</si>
  <si>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</si>
  <si>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</si>
  <si>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</si>
  <si>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</si>
  <si>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</si>
  <si>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</si>
  <si>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</si>
  <si>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</si>
  <si>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</si>
  <si>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</si>
  <si>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</si>
  <si>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</si>
  <si>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</si>
  <si>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</si>
  <si>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</si>
  <si>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</si>
  <si>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</si>
  <si>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</si>
  <si>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</si>
  <si>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</si>
  <si>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</si>
  <si>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</si>
  <si>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</si>
  <si>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</si>
  <si>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</si>
  <si>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</si>
  <si>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</si>
  <si>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</si>
  <si>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</si>
  <si>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</si>
  <si>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</si>
  <si>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</si>
  <si>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</si>
  <si>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</si>
  <si>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</si>
  <si>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</si>
  <si>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</si>
  <si>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</si>
  <si>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</si>
  <si>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</si>
  <si>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</si>
  <si>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</si>
  <si>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</si>
  <si>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</si>
  <si>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</si>
  <si>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</si>
  <si>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</si>
  <si>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</si>
  <si>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</si>
  <si>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</si>
  <si>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</si>
  <si>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</si>
  <si>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</si>
  <si>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</si>
  <si>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</si>
  <si>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</si>
  <si>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</si>
  <si>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</si>
  <si>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</si>
  <si>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</si>
  <si>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</si>
  <si>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</si>
  <si>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</si>
  <si>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</si>
  <si>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</si>
  <si>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</si>
  <si>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</si>
  <si>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</si>
  <si>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</si>
  <si>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</si>
  <si>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</si>
  <si>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</si>
  <si>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</si>
  <si>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</si>
  <si>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</si>
  <si>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</si>
  <si>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</si>
  <si>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</si>
  <si>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</si>
  <si>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</si>
  <si>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</si>
  <si>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</si>
  <si>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</si>
  <si>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</si>
  <si>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</si>
  <si>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</si>
  <si>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</si>
  <si>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</si>
  <si>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</si>
  <si>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</si>
  <si>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</si>
  <si>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</si>
  <si>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</si>
  <si>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</si>
  <si>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</si>
  <si>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</si>
  <si>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</si>
  <si>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</si>
  <si>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</si>
  <si>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</si>
  <si>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</si>
  <si>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</si>
  <si>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</si>
  <si>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</si>
  <si>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</si>
  <si>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</si>
  <si>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</si>
  <si>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</si>
  <si>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</si>
  <si>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</si>
  <si>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</si>
  <si>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</si>
  <si>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</si>
  <si>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</si>
  <si>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</si>
  <si>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</si>
  <si>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</si>
  <si>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</si>
  <si>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</si>
  <si>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</si>
  <si>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</si>
  <si>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</si>
  <si>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</si>
  <si>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</si>
  <si>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</si>
  <si>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</si>
  <si>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</si>
  <si>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</si>
  <si>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</si>
  <si>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</si>
  <si>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</si>
  <si>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</si>
  <si>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</si>
  <si>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</si>
  <si>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</si>
  <si>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</si>
  <si>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</si>
  <si>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</si>
  <si>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</si>
  <si>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</si>
  <si>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</si>
  <si>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</si>
  <si>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</si>
  <si>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</si>
  <si>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</si>
  <si>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</si>
  <si>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</si>
  <si>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</si>
  <si>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</si>
  <si>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</si>
  <si>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</si>
  <si>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</si>
  <si>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</si>
  <si>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</si>
  <si>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</si>
  <si>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</si>
  <si>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</si>
  <si>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</si>
  <si>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</si>
  <si>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</si>
  <si>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</si>
  <si>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</si>
  <si>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</si>
  <si>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</si>
  <si>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</si>
  <si>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</si>
  <si>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</si>
  <si>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</si>
  <si>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</si>
  <si>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</si>
  <si>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</si>
  <si>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</si>
  <si>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</si>
  <si>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</si>
  <si>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</si>
  <si>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</si>
  <si>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</si>
  <si>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</si>
  <si>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</si>
  <si>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</si>
  <si>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</si>
  <si>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</si>
  <si>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</si>
  <si>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</si>
  <si>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</si>
  <si>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</si>
  <si>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</si>
  <si>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</si>
  <si>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</si>
  <si>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</si>
  <si>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</si>
  <si>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</si>
  <si>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</si>
  <si>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</si>
  <si>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</si>
  <si>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</si>
  <si>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</si>
  <si>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</si>
  <si>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</si>
  <si>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</si>
  <si>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</si>
  <si>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</si>
  <si>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</si>
  <si>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</si>
  <si>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</si>
  <si>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</si>
  <si>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</si>
  <si>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</si>
  <si>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</si>
  <si>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</si>
  <si>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</si>
  <si>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</si>
  <si>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</si>
  <si>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</si>
  <si>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</si>
  <si>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</si>
  <si>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</si>
  <si>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</si>
  <si>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</si>
  <si>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</si>
  <si>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</si>
  <si>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</si>
  <si>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</si>
  <si>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</si>
  <si>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</si>
  <si>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</si>
  <si>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</si>
  <si>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</si>
  <si>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</si>
  <si>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</si>
  <si>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</si>
  <si>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</si>
  <si>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</si>
  <si>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</si>
  <si>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</si>
  <si>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</si>
  <si>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</si>
  <si>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</si>
  <si>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</si>
  <si>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</si>
  <si>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</si>
  <si>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</si>
  <si>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</si>
  <si>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</si>
  <si>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</si>
  <si>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</si>
  <si>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</si>
  <si>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</si>
  <si>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</si>
  <si>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</si>
  <si>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</si>
  <si>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</si>
  <si>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</si>
  <si>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</si>
  <si>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</si>
  <si>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</si>
  <si>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</si>
  <si>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</si>
  <si>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</si>
  <si>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</si>
  <si>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</si>
  <si>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</si>
  <si>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</si>
  <si>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</si>
  <si>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</si>
  <si>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</si>
  <si>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</si>
  <si>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</si>
  <si>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</si>
  <si>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</si>
  <si>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</si>
  <si>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</si>
  <si>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</si>
  <si>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</si>
  <si>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</si>
  <si>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</si>
  <si>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</si>
  <si>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</si>
  <si>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</si>
  <si>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</si>
  <si>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</si>
  <si>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</si>
  <si>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</si>
  <si>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</si>
  <si>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</si>
  <si>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</si>
  <si>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</si>
  <si>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</si>
  <si>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</si>
  <si>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</si>
  <si>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</si>
  <si>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</si>
  <si>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</si>
  <si>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</si>
  <si>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</si>
  <si>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</si>
  <si>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</si>
  <si>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</si>
  <si>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</si>
  <si>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</si>
  <si>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</si>
  <si>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</si>
  <si>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</si>
  <si>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</si>
  <si>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</si>
  <si>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</si>
  <si>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</si>
  <si>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</si>
  <si>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</si>
  <si>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</si>
  <si>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</si>
  <si>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</si>
  <si>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</si>
  <si>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</si>
  <si>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</si>
  <si>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</si>
  <si>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</si>
  <si>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</si>
  <si>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</si>
  <si>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</si>
  <si>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</si>
  <si>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</si>
  <si>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</si>
  <si>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</si>
  <si>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</si>
  <si>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</si>
  <si>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</si>
  <si>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</si>
  <si>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</si>
  <si>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</si>
  <si>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</si>
  <si>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</si>
  <si>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</si>
  <si>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</si>
  <si>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</si>
  <si>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</si>
  <si>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</si>
  <si>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</si>
  <si>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</si>
  <si>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</si>
  <si>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</si>
  <si>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</si>
  <si>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</si>
  <si>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</si>
  <si>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</si>
  <si>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</si>
  <si>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</si>
  <si>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</si>
  <si>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</si>
  <si>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</si>
  <si>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</si>
  <si>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</si>
  <si>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</si>
  <si>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</si>
  <si>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</si>
  <si>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</si>
  <si>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</si>
  <si>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</si>
  <si>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</si>
  <si>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</si>
  <si>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</si>
  <si>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</si>
  <si>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</si>
  <si>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</si>
  <si>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</si>
  <si>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</si>
  <si>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</si>
  <si>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</si>
  <si>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</si>
  <si>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</si>
  <si>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</si>
  <si>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</si>
  <si>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</si>
  <si>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</si>
  <si>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</si>
  <si>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</si>
  <si>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</si>
  <si>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</si>
  <si>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</si>
  <si>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</si>
  <si>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</si>
  <si>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</si>
  <si>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</si>
  <si>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</si>
  <si>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</si>
  <si>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</si>
  <si>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</si>
  <si>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</si>
  <si>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</si>
  <si>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</si>
  <si>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</si>
  <si>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</si>
  <si>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</si>
  <si>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</si>
  <si>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</si>
  <si>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</si>
  <si>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</si>
  <si>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</si>
  <si>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</si>
  <si>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</si>
  <si>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</si>
  <si>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</si>
  <si>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</si>
  <si>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</si>
  <si>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</si>
  <si>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</si>
  <si>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</si>
  <si>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</si>
  <si>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</si>
  <si>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</si>
  <si>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</si>
  <si>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</si>
  <si>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</si>
  <si>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</si>
  <si>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</si>
  <si>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</si>
  <si>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</si>
  <si>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</si>
  <si>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</si>
  <si>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</si>
  <si>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</si>
  <si>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</si>
  <si>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</si>
  <si>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</si>
  <si>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</si>
  <si>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</si>
  <si>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</si>
  <si>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</si>
  <si>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</si>
  <si>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</si>
  <si>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</si>
  <si>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</si>
  <si>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</si>
  <si>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</si>
  <si>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</si>
  <si>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</si>
  <si>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</si>
  <si>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</si>
  <si>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</si>
  <si>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</si>
  <si>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</si>
  <si>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</si>
  <si>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</si>
  <si>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</si>
  <si>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</si>
  <si>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</si>
  <si>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</si>
  <si>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</si>
  <si>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</si>
  <si>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</si>
  <si>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</si>
  <si>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</si>
  <si>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</si>
  <si>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</si>
  <si>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</si>
  <si>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</si>
  <si>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</si>
  <si>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</si>
  <si>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</si>
  <si>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</si>
  <si>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</si>
  <si>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</si>
  <si>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</si>
  <si>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</si>
  <si>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</si>
  <si>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</si>
  <si>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</si>
  <si>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</si>
  <si>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</si>
  <si>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</si>
  <si>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</si>
  <si>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</si>
  <si>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</si>
  <si>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</si>
  <si>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</si>
  <si>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</si>
  <si>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</si>
  <si>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</si>
  <si>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</si>
  <si>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</si>
  <si>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</si>
  <si>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</si>
  <si>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</si>
  <si>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</si>
  <si>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</si>
  <si>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</si>
  <si>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</si>
  <si>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</si>
  <si>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</si>
  <si>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</si>
  <si>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</si>
  <si>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</si>
  <si>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</si>
  <si>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</si>
  <si>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</si>
  <si>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</si>
  <si>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</si>
  <si>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</si>
  <si>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</si>
  <si>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</si>
  <si>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</si>
  <si>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</si>
  <si>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</si>
  <si>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</si>
  <si>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</si>
  <si>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</si>
  <si>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</si>
  <si>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</si>
  <si>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</si>
  <si>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</si>
  <si>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</si>
  <si>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</si>
  <si>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</si>
  <si>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</si>
  <si>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</si>
  <si>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</si>
  <si>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</si>
  <si>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</si>
  <si>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</si>
  <si>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</si>
  <si>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</si>
  <si>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</si>
  <si>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</si>
  <si>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</si>
  <si>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</si>
  <si>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</si>
  <si>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</si>
  <si>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</si>
  <si>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</si>
  <si>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</si>
  <si>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</si>
  <si>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</si>
  <si>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</si>
  <si>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</si>
  <si>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</si>
  <si>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</si>
  <si>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</si>
  <si>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</si>
  <si>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</si>
  <si>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</si>
  <si>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</si>
  <si>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</si>
  <si>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</si>
  <si>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</si>
  <si>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</si>
  <si>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</si>
  <si>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</si>
  <si>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</si>
  <si>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</si>
  <si>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</si>
  <si>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</si>
  <si>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</si>
  <si>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</si>
  <si>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</si>
  <si>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</si>
  <si>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</si>
  <si>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</si>
  <si>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</si>
  <si>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</si>
  <si>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</si>
  <si>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</si>
  <si>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</si>
  <si>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</si>
  <si>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</si>
  <si>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</si>
  <si>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</si>
  <si>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</si>
  <si>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</si>
  <si>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</si>
  <si>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</si>
  <si>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</si>
  <si>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</si>
  <si>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</si>
  <si>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</si>
  <si>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</si>
  <si>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</si>
  <si>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</si>
  <si>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</si>
  <si>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</si>
  <si>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</si>
  <si>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</si>
  <si>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</si>
  <si>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</si>
  <si>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</si>
  <si>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</si>
  <si>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</si>
  <si>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</si>
  <si>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</si>
  <si>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</si>
  <si>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</si>
  <si>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</si>
  <si>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</si>
  <si>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</si>
  <si>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</si>
  <si>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</si>
  <si>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</si>
  <si>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</si>
  <si>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</si>
  <si>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</si>
  <si>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</si>
  <si>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</si>
  <si>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</si>
  <si>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</si>
  <si>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</si>
  <si>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</si>
  <si>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</si>
  <si>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</si>
  <si>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</si>
  <si>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</si>
  <si>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</si>
  <si>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</si>
  <si>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</si>
  <si>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</si>
  <si>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</si>
  <si>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</si>
  <si>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</si>
  <si>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</si>
  <si>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</si>
  <si>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</si>
  <si>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</si>
  <si>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</si>
  <si>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</si>
  <si>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</si>
  <si>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</si>
  <si>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</si>
  <si>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</si>
  <si>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</si>
  <si>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</si>
  <si>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</si>
  <si>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</si>
  <si>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</si>
  <si>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</si>
  <si>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</si>
  <si>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</si>
  <si>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</si>
  <si>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</si>
  <si>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</si>
  <si>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</si>
  <si>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</si>
  <si>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</si>
  <si>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</si>
  <si>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</si>
  <si>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</si>
  <si>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</si>
  <si>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</si>
  <si>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</si>
  <si>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</si>
  <si>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</si>
  <si>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</si>
  <si>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</si>
  <si>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</si>
  <si>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</si>
  <si>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</si>
  <si>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</si>
  <si>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</si>
  <si>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</si>
  <si>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</si>
  <si>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</si>
  <si>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</si>
  <si>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</si>
  <si>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</si>
  <si>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</si>
  <si>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</si>
  <si>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</si>
  <si>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</si>
  <si>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</si>
  <si>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</si>
  <si>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</si>
  <si>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</si>
  <si>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</si>
  <si>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</si>
  <si>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</si>
  <si>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</si>
  <si>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</si>
  <si>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</si>
  <si>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</si>
  <si>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</si>
  <si>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</si>
  <si>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</si>
  <si>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</si>
  <si>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</si>
  <si>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</si>
  <si>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</si>
  <si>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</si>
  <si>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</si>
  <si>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</si>
  <si>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</si>
  <si>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</si>
  <si>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</si>
  <si>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</si>
  <si>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</si>
  <si>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</si>
  <si>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</si>
  <si>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</si>
  <si>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</si>
  <si>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</si>
  <si>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</si>
  <si>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</si>
  <si>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</si>
  <si>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</si>
  <si>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</si>
  <si>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</si>
  <si>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</si>
  <si>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</si>
  <si>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</si>
  <si>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</si>
  <si>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</si>
  <si>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</si>
  <si>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</si>
  <si>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</si>
  <si>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</si>
  <si>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</si>
  <si>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</si>
  <si>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</si>
  <si>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</si>
  <si>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</si>
  <si>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</si>
  <si>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</si>
  <si>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</si>
  <si>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</si>
  <si>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</si>
  <si>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</si>
  <si>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</si>
  <si>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</si>
  <si>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</si>
  <si>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</si>
  <si>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</si>
  <si>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</si>
  <si>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</si>
  <si>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</si>
  <si>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</si>
  <si>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</si>
  <si>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</si>
  <si>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</si>
  <si>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</si>
  <si>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</si>
  <si>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</si>
  <si>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</si>
  <si>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</si>
  <si>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</si>
  <si>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</si>
  <si>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</si>
  <si>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</si>
  <si>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</si>
  <si>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</si>
  <si>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</si>
  <si>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</si>
  <si>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</si>
  <si>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</si>
  <si>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</si>
  <si>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</si>
  <si>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</si>
  <si>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</si>
  <si>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</si>
  <si>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</si>
  <si>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</si>
  <si>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</si>
  <si>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</si>
  <si>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</si>
  <si>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</si>
  <si>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</si>
  <si>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</si>
  <si>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</si>
  <si>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</si>
  <si>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</si>
  <si>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</si>
  <si>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</si>
  <si>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</si>
  <si>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</si>
  <si>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</si>
  <si>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</si>
  <si>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</si>
  <si>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</si>
  <si>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</si>
  <si>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</si>
  <si>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</si>
  <si>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</si>
  <si>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</si>
  <si>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</si>
  <si>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</si>
  <si>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</si>
  <si>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</si>
  <si>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</si>
  <si>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</si>
  <si>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</si>
  <si>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</si>
  <si>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</si>
  <si>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</si>
  <si>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</si>
  <si>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</si>
  <si>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</si>
  <si>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</si>
  <si>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</si>
  <si>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</si>
  <si>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</si>
  <si>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</si>
  <si>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</si>
  <si>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</si>
  <si>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</si>
  <si>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</si>
  <si>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</si>
  <si>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</si>
  <si>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</si>
  <si>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</si>
  <si>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</si>
  <si>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</si>
  <si>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</si>
  <si>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</si>
  <si>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</si>
  <si>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</si>
  <si>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</si>
  <si>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</si>
  <si>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</si>
  <si>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</si>
  <si>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</si>
  <si>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</si>
  <si>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</si>
  <si>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</si>
  <si>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</si>
  <si>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</si>
  <si>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</si>
  <si>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</si>
  <si>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</si>
  <si>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</si>
  <si>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</si>
  <si>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</si>
  <si>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</si>
  <si>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</si>
  <si>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</si>
  <si>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</si>
  <si>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</si>
  <si>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</si>
  <si>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</si>
  <si>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</si>
  <si>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</si>
  <si>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</si>
  <si>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</si>
  <si>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</si>
  <si>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</si>
  <si>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</si>
  <si>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</si>
  <si>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</si>
  <si>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</si>
  <si>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</si>
  <si>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</si>
  <si>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</si>
  <si>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</si>
  <si>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</si>
  <si>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</si>
  <si>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</si>
  <si>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</si>
  <si>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</si>
  <si>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</si>
  <si>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</si>
  <si>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</si>
  <si>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</si>
  <si>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</si>
  <si>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</si>
  <si>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</si>
  <si>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</si>
  <si>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</si>
  <si>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</si>
  <si>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</si>
  <si>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</si>
  <si>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</si>
  <si>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</si>
  <si>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</si>
  <si>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</si>
  <si>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</si>
  <si>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</si>
  <si>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</si>
  <si>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</si>
  <si>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</si>
  <si>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</si>
  <si>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</si>
  <si>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</si>
  <si>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</si>
  <si>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</si>
  <si>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</si>
  <si>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</si>
  <si>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</si>
  <si>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</si>
  <si>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</si>
  <si>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</si>
  <si>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</si>
  <si>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</si>
  <si>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</si>
  <si>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</si>
  <si>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</si>
  <si>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</si>
  <si>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</si>
  <si>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</si>
  <si>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</si>
  <si>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</si>
  <si>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</si>
  <si>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</si>
  <si>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</si>
  <si>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</si>
  <si>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</si>
  <si>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</si>
  <si>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</si>
  <si>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</si>
  <si>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</si>
  <si>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</si>
  <si>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</si>
  <si>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</si>
  <si>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</si>
  <si>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</si>
  <si>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</si>
  <si>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</si>
  <si>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</si>
  <si>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</si>
  <si>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</si>
  <si>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</si>
  <si>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</si>
  <si>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</si>
  <si>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</si>
  <si>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</si>
  <si>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</si>
  <si>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</si>
  <si>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</si>
  <si>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</si>
  <si>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</si>
  <si>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</si>
  <si>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</si>
  <si>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</si>
  <si>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</si>
  <si>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</si>
  <si>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</si>
  <si>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</si>
  <si>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</si>
  <si>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</si>
  <si>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</si>
  <si>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</si>
  <si>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</si>
  <si>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</si>
  <si>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</si>
  <si>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</si>
  <si>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</si>
  <si>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</si>
  <si>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</si>
  <si>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</si>
  <si>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</si>
  <si>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</si>
  <si>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</si>
  <si>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</si>
  <si>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</si>
  <si>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</si>
  <si>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</si>
  <si>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</si>
  <si>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</si>
  <si>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</si>
  <si>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</si>
  <si>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</si>
  <si>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</si>
  <si>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</si>
  <si>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</si>
  <si>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</si>
  <si>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</si>
  <si>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</si>
  <si>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</si>
  <si>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</si>
  <si>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</si>
  <si>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</si>
  <si>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</si>
  <si>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</si>
  <si>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</si>
  <si>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</si>
  <si>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</si>
  <si>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</si>
  <si>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</si>
  <si>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</si>
  <si>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</si>
  <si>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</si>
  <si>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</si>
  <si>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</si>
  <si>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</si>
  <si>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</si>
  <si>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</si>
  <si>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</si>
  <si>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</si>
  <si>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</si>
  <si>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</si>
  <si>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</si>
  <si>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</si>
  <si>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</si>
  <si>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</si>
  <si>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</si>
  <si>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</si>
  <si>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</si>
  <si>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</si>
  <si>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</si>
  <si>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</si>
  <si>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</si>
  <si>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</si>
  <si>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</si>
  <si>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</si>
  <si>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</si>
  <si>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</si>
  <si>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</si>
  <si>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</si>
  <si>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</si>
  <si>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</si>
  <si>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</si>
  <si>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</si>
  <si>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</si>
  <si>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</si>
  <si>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</si>
  <si>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</si>
  <si>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</si>
  <si>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</si>
  <si>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</si>
  <si>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</si>
  <si>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</si>
  <si>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</si>
  <si>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</si>
  <si>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</si>
  <si>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</si>
  <si>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</si>
  <si>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</si>
  <si>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</si>
  <si>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</si>
  <si>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</si>
  <si>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</si>
  <si>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</si>
  <si>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</si>
  <si>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</si>
  <si>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</si>
  <si>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</si>
  <si>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</si>
  <si>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</si>
  <si>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</si>
  <si>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</si>
  <si>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</si>
  <si>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</si>
  <si>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</si>
  <si>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</si>
  <si>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</si>
  <si>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</si>
  <si>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</si>
  <si>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</si>
  <si>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</si>
  <si>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</si>
  <si>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</si>
  <si>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</si>
  <si>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</si>
  <si>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</si>
  <si>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</si>
  <si>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</si>
  <si>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</si>
  <si>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</si>
  <si>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</si>
  <si>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</si>
  <si>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</si>
  <si>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</si>
  <si>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</si>
  <si>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</si>
  <si>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</si>
  <si>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</si>
  <si>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</si>
  <si>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</si>
  <si>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</si>
  <si>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</si>
  <si>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</si>
  <si>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</si>
  <si>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</si>
  <si>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</si>
  <si>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</si>
  <si>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</si>
  <si>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</si>
  <si>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</si>
  <si>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</si>
  <si>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</si>
  <si>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</si>
  <si>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</si>
  <si>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</si>
  <si>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</si>
  <si>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</si>
  <si>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</si>
  <si>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</si>
  <si>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</si>
  <si>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</si>
  <si>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</si>
  <si>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</si>
  <si>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</si>
  <si>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</si>
  <si>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</si>
  <si>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</si>
  <si>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</si>
  <si>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</si>
  <si>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</si>
  <si>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</si>
  <si>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</si>
  <si>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</si>
  <si>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</si>
  <si>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</si>
  <si>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</si>
  <si>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</si>
  <si>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</si>
  <si>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</si>
  <si>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</si>
  <si>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</si>
  <si>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</si>
  <si>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</si>
  <si>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</si>
  <si>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</si>
  <si>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</si>
  <si>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</si>
  <si>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</si>
  <si>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</si>
  <si>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</si>
  <si>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</si>
  <si>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</si>
  <si>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</si>
  <si>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</si>
  <si>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</si>
  <si>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</si>
  <si>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</si>
  <si>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</si>
  <si>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</si>
  <si>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</si>
  <si>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</si>
  <si>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</si>
  <si>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</si>
  <si>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</si>
  <si>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</si>
  <si>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</si>
  <si>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</si>
  <si>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</si>
  <si>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</si>
  <si>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</si>
  <si>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</si>
  <si>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</si>
  <si>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</si>
  <si>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</si>
  <si>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</si>
  <si>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</si>
  <si>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</si>
  <si>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</si>
  <si>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</si>
  <si>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</si>
  <si>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</si>
  <si>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</si>
  <si>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</si>
  <si>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</si>
  <si>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</si>
  <si>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</si>
  <si>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</si>
  <si>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</si>
  <si>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</si>
  <si>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</si>
  <si>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</si>
  <si>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</si>
  <si>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</si>
  <si>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</si>
  <si>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</si>
  <si>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</si>
  <si>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</si>
  <si>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</si>
  <si>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</si>
  <si>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</si>
  <si>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</si>
  <si>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</si>
  <si>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</si>
  <si>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</si>
  <si>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</si>
  <si>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</si>
  <si>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</si>
  <si>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</si>
  <si>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</si>
  <si>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</si>
  <si>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</si>
  <si>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</si>
  <si>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</si>
  <si>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</si>
  <si>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</si>
  <si>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</si>
  <si>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</si>
  <si>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</si>
  <si>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</si>
  <si>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</si>
  <si>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</si>
  <si>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</si>
  <si>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</si>
  <si>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</si>
  <si>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</si>
  <si>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</si>
  <si>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</si>
  <si>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</si>
  <si>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</si>
  <si>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</si>
  <si>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</si>
  <si>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</si>
  <si>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</si>
  <si>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</si>
  <si>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</si>
  <si>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</si>
  <si>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</si>
  <si>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</si>
  <si>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</si>
  <si>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</si>
  <si>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</si>
  <si>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</si>
  <si>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</si>
  <si>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</si>
  <si>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</si>
  <si>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</si>
  <si>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</si>
  <si>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</si>
  <si>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</si>
  <si>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</si>
  <si>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</si>
  <si>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</si>
  <si>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</si>
  <si>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</si>
  <si>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</si>
  <si>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</si>
  <si>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</si>
  <si>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</si>
  <si>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</si>
  <si>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</si>
  <si>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</si>
  <si>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</si>
  <si>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</si>
  <si>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</si>
  <si>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</si>
  <si>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</si>
  <si>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</si>
  <si>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</si>
  <si>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</si>
  <si>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</si>
  <si>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</si>
  <si>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</si>
  <si>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</si>
  <si>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</si>
  <si>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</si>
  <si>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</si>
  <si>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</si>
  <si>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</si>
  <si>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</si>
  <si>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</si>
  <si>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</si>
  <si>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</si>
  <si>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</si>
  <si>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</si>
  <si>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</si>
  <si>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</si>
  <si>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</si>
  <si>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</si>
  <si>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</si>
  <si>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</si>
  <si>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</si>
  <si>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</si>
  <si>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</si>
  <si>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</si>
  <si>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</si>
  <si>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</si>
  <si>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</si>
  <si>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</si>
  <si>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</si>
  <si>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</si>
  <si>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</si>
  <si>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</si>
  <si>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</si>
  <si>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</si>
  <si>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</si>
  <si>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</si>
  <si>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</si>
  <si>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</si>
  <si>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</si>
  <si>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</si>
  <si>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</si>
  <si>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</si>
  <si>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</si>
  <si>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</si>
  <si>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</si>
  <si>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</si>
  <si>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</si>
  <si>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</si>
  <si>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</si>
  <si>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</si>
  <si>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</si>
  <si>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</si>
  <si>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</si>
  <si>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</si>
  <si>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</si>
  <si>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</si>
  <si>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</si>
  <si>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</si>
  <si>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</si>
  <si>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</si>
  <si>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</si>
  <si>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</si>
  <si>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</si>
  <si>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</si>
  <si>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</si>
  <si>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</si>
  <si>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</si>
  <si>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</si>
  <si>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</si>
  <si>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</si>
  <si>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</si>
  <si>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</si>
  <si>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</si>
  <si>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</si>
  <si>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</si>
  <si>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</si>
  <si>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</si>
  <si>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</si>
  <si>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</si>
  <si>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</si>
  <si>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</si>
  <si>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</si>
  <si>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</si>
  <si>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</si>
  <si>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</si>
  <si>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</si>
  <si>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</si>
  <si>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</si>
  <si>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</si>
  <si>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</si>
  <si>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</si>
  <si>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</si>
  <si>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</si>
  <si>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</si>
  <si>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</si>
  <si>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</si>
  <si>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</si>
  <si>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</si>
  <si>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</si>
  <si>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</si>
  <si>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</si>
  <si>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</si>
  <si>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</si>
  <si>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</si>
  <si>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</si>
  <si>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</si>
  <si>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</si>
  <si>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</si>
  <si>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</si>
  <si>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</si>
  <si>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</si>
  <si>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</si>
  <si>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</si>
  <si>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</si>
  <si>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</si>
  <si>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</si>
  <si>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</si>
  <si>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</si>
  <si>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</si>
  <si>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</si>
  <si>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</si>
  <si>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</si>
  <si>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</si>
  <si>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</si>
  <si>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</si>
  <si>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</si>
  <si>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</si>
  <si>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</si>
  <si>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</si>
  <si>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</si>
  <si>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</si>
  <si>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</si>
  <si>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</si>
  <si>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</si>
  <si>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</si>
  <si>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</si>
  <si>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</si>
  <si>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</si>
  <si>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</si>
  <si>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</si>
  <si>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</si>
  <si>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</si>
  <si>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</si>
  <si>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</si>
  <si>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</si>
  <si>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</si>
  <si>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</si>
  <si>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</si>
  <si>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</si>
  <si>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</si>
  <si>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</si>
  <si>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</si>
  <si>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</si>
  <si>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</si>
  <si>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</si>
  <si>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</si>
  <si>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</si>
  <si>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</si>
  <si>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</si>
  <si>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</si>
  <si>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</si>
  <si>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</si>
  <si>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</si>
  <si>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</si>
  <si>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</si>
  <si>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</si>
  <si>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</si>
  <si>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</si>
  <si>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</si>
  <si>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</si>
  <si>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</si>
  <si>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</si>
  <si>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</si>
  <si>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</si>
  <si>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</si>
  <si>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</si>
  <si>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</si>
  <si>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</si>
  <si>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</si>
  <si>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</si>
  <si>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</si>
  <si>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</si>
  <si>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</si>
  <si>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</si>
  <si>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</si>
  <si>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</si>
  <si>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</si>
  <si>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</si>
  <si>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</si>
  <si>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</si>
  <si>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</si>
  <si>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</si>
  <si>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</si>
  <si>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</si>
  <si>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</si>
  <si>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</si>
  <si>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</si>
  <si>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</si>
  <si>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</si>
  <si>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</si>
  <si>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</si>
  <si>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</si>
  <si>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</si>
  <si>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</si>
  <si>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</si>
  <si>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</si>
  <si>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</si>
  <si>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</si>
  <si>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</si>
  <si>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</si>
  <si>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</si>
  <si>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</si>
  <si>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</si>
  <si>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</si>
  <si>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</si>
  <si>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</si>
  <si>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</si>
  <si>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</si>
  <si>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</si>
  <si>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</si>
  <si>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</si>
  <si>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</si>
  <si>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</si>
  <si>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</si>
  <si>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</si>
  <si>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</si>
  <si>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</si>
  <si>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</si>
  <si>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</si>
  <si>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</si>
  <si>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</si>
  <si>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</si>
  <si>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</si>
  <si>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</si>
  <si>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</si>
  <si>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</si>
  <si>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</si>
  <si>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</si>
  <si>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</si>
  <si>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</si>
  <si>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</si>
  <si>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</si>
  <si>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</si>
  <si>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</si>
  <si>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</si>
  <si>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</si>
  <si>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</si>
  <si>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</si>
  <si>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</si>
  <si>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</si>
  <si>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</si>
  <si>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</si>
  <si>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</si>
  <si>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</si>
  <si>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</si>
  <si>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</si>
  <si>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</si>
  <si>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</si>
  <si>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</si>
  <si>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</si>
  <si>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</si>
  <si>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</si>
  <si>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</si>
  <si>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</si>
  <si>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</si>
  <si>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</si>
  <si>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</si>
  <si>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</si>
  <si>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</si>
  <si>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</si>
  <si>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</si>
  <si>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</si>
  <si>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</si>
  <si>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</si>
  <si>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</si>
  <si>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</si>
  <si>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</si>
  <si>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</si>
  <si>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</si>
  <si>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</si>
  <si>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</si>
  <si>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</si>
  <si>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</si>
  <si>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</si>
  <si>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</si>
  <si>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</si>
  <si>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</si>
  <si>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</si>
  <si>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</si>
  <si>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</si>
  <si>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</si>
  <si>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</si>
  <si>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</si>
  <si>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</si>
  <si>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</si>
  <si>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</si>
  <si>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</si>
  <si>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</si>
  <si>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</si>
  <si>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</si>
  <si>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</si>
  <si>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</si>
  <si>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</si>
  <si>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</si>
  <si>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</si>
  <si>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</si>
  <si>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</si>
  <si>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</si>
  <si>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</si>
  <si>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</si>
  <si>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</si>
  <si>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</si>
  <si>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</si>
  <si>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</si>
  <si>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</si>
  <si>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</si>
  <si>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</si>
  <si>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</si>
  <si>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</si>
  <si>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</si>
  <si>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</si>
  <si>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</si>
  <si>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</si>
  <si>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</si>
  <si>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</si>
  <si>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</si>
  <si>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</si>
  <si>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</si>
  <si>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</si>
  <si>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</si>
  <si>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</si>
  <si>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</si>
  <si>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</si>
  <si>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</si>
  <si>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</si>
  <si>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</si>
  <si>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</si>
  <si>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</si>
  <si>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</si>
  <si>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</si>
  <si>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</si>
  <si>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</si>
  <si>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</si>
  <si>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</si>
  <si>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</si>
  <si>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</si>
  <si>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</si>
  <si>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</si>
  <si>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</si>
  <si>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</si>
  <si>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</si>
  <si>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</si>
  <si>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</si>
  <si>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</si>
  <si>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</si>
  <si>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</si>
  <si>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</si>
  <si>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</si>
  <si>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</si>
  <si>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</si>
  <si>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</si>
  <si>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</si>
  <si>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</si>
  <si>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</si>
  <si>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</si>
  <si>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</si>
  <si>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</si>
  <si>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</si>
  <si>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</si>
  <si>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</si>
  <si>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</si>
  <si>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</si>
  <si>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</si>
  <si>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</si>
  <si>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</si>
  <si>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</si>
  <si>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</si>
  <si>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</si>
  <si>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</si>
  <si>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</si>
  <si>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</si>
  <si>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</si>
  <si>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</si>
  <si>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</si>
  <si>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</si>
  <si>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</si>
  <si>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</si>
  <si>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</si>
  <si>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</si>
  <si>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</si>
  <si>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</si>
  <si>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</si>
  <si>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</si>
  <si>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</si>
  <si>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</si>
  <si>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</si>
  <si>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</si>
  <si>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</si>
  <si>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</si>
  <si>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</si>
  <si>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</si>
  <si>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</si>
  <si>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</si>
  <si>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</si>
  <si>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</si>
  <si>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</si>
  <si>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</si>
  <si>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</si>
  <si>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</si>
  <si>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</si>
  <si>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</si>
  <si>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</si>
  <si>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</si>
  <si>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</si>
  <si>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</si>
  <si>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</si>
  <si>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</si>
  <si>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</si>
  <si>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</si>
  <si>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</si>
  <si>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</si>
  <si>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</si>
  <si>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</si>
  <si>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</si>
  <si>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</si>
  <si>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</si>
  <si>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</si>
  <si>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</si>
  <si>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</si>
  <si>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</si>
  <si>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</si>
  <si>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</si>
  <si>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</si>
  <si>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</si>
  <si>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</si>
  <si>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</si>
  <si>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</si>
  <si>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</si>
  <si>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</si>
  <si>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</si>
  <si>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</si>
  <si>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</si>
  <si>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</si>
  <si>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</si>
  <si>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</si>
  <si>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</si>
  <si>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</si>
  <si>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</si>
  <si>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</si>
  <si>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</si>
  <si>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</si>
  <si>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</si>
  <si>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</si>
  <si>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</si>
  <si>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</si>
  <si>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</si>
  <si>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</si>
  <si>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</si>
  <si>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</si>
  <si>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</si>
  <si>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</si>
  <si>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</si>
  <si>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</si>
  <si>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</si>
  <si>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</si>
  <si>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</si>
  <si>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</si>
  <si>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</si>
  <si>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</si>
  <si>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</si>
  <si>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</si>
  <si>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</si>
  <si>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</si>
  <si>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</si>
  <si>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</si>
  <si>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</si>
  <si>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</si>
  <si>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</si>
  <si>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</si>
  <si>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</si>
  <si>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</si>
  <si>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</si>
  <si>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</si>
  <si>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</si>
  <si>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</si>
  <si>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</si>
  <si>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</si>
  <si>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</si>
  <si>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</si>
  <si>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</si>
  <si>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</si>
  <si>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</si>
  <si>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</si>
  <si>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</si>
  <si>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</si>
  <si>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</si>
  <si>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</si>
  <si>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</si>
  <si>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</si>
  <si>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</si>
  <si>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</si>
  <si>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</si>
  <si>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</si>
  <si>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</si>
  <si>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</si>
  <si>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</si>
  <si>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</si>
  <si>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</si>
  <si>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</si>
  <si>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</si>
  <si>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</si>
  <si>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</si>
  <si>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</si>
  <si>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</si>
  <si>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</si>
  <si>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</si>
  <si>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</si>
  <si>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</si>
  <si>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</si>
  <si>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</si>
  <si>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</si>
  <si>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</si>
  <si>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</si>
  <si>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</si>
  <si>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</si>
  <si>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</si>
  <si>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</si>
  <si>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</si>
  <si>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</si>
  <si>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</si>
  <si>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</si>
  <si>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</si>
  <si>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</si>
  <si>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</si>
  <si>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</si>
  <si>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</si>
  <si>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</si>
  <si>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</si>
  <si>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</si>
  <si>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</si>
  <si>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</si>
  <si>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</si>
  <si>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</si>
  <si>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</si>
  <si>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</si>
  <si>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</si>
  <si>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</si>
  <si>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</si>
  <si>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</si>
  <si>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</si>
  <si>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</si>
  <si>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</si>
  <si>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</si>
  <si>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</si>
  <si>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</si>
  <si>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</si>
  <si>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</si>
  <si>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</si>
  <si>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</si>
  <si>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</si>
  <si>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</si>
  <si>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</si>
  <si>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</si>
  <si>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</si>
  <si>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</si>
  <si>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</si>
  <si>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</si>
  <si>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</si>
  <si>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</si>
  <si>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</si>
  <si>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</si>
  <si>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</si>
  <si>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</si>
  <si>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</si>
  <si>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</si>
  <si>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</si>
  <si>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</si>
  <si>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</si>
  <si>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</si>
  <si>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</si>
  <si>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</si>
  <si>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</si>
  <si>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</si>
  <si>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</si>
  <si>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</si>
  <si>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</si>
  <si>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</si>
  <si>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</si>
  <si>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</si>
  <si>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</si>
  <si>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</si>
  <si>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</si>
  <si>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</si>
  <si>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</si>
  <si>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</si>
  <si>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</si>
  <si>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</si>
  <si>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</si>
  <si>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</si>
  <si>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</si>
  <si>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</si>
  <si>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</si>
  <si>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</si>
  <si>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</si>
  <si>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</si>
  <si>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</si>
  <si>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</si>
  <si>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</si>
  <si>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</si>
  <si>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</si>
  <si>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</si>
  <si>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</si>
  <si>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</si>
  <si>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</si>
  <si>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</si>
  <si>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</si>
  <si>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</si>
  <si>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</si>
  <si>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</si>
  <si>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</si>
  <si>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</si>
  <si>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</si>
  <si>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</si>
  <si>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</si>
  <si>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</si>
  <si>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</si>
  <si>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</si>
  <si>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</si>
  <si>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</si>
  <si>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</si>
  <si>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</si>
  <si>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</si>
  <si>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</si>
  <si>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</si>
  <si>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</si>
  <si>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</si>
  <si>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</si>
  <si>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</si>
  <si>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</si>
  <si>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</si>
  <si>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</si>
  <si>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</si>
  <si>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</si>
  <si>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</si>
  <si>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</si>
  <si>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</si>
  <si>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</si>
  <si>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</si>
  <si>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</si>
  <si>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</si>
  <si>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</si>
  <si>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</si>
  <si>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</si>
  <si>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</si>
  <si>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</si>
  <si>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</si>
  <si>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</si>
  <si>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</si>
  <si>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</si>
  <si>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</si>
  <si>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</si>
  <si>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</si>
  <si>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</si>
  <si>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</si>
  <si>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</si>
  <si>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</si>
  <si>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</si>
  <si>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</si>
  <si>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</si>
  <si>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</si>
  <si>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</si>
  <si>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</si>
  <si>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</si>
  <si>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</si>
  <si>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</si>
  <si>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</si>
  <si>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</si>
  <si>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</si>
  <si>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</si>
  <si>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</si>
  <si>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</si>
  <si>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</si>
  <si>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</si>
  <si>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</si>
  <si>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</si>
  <si>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</si>
  <si>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</si>
  <si>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</si>
  <si>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</si>
  <si>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</si>
  <si>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</si>
  <si>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</si>
  <si>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</si>
  <si>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</si>
  <si>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</si>
  <si>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</si>
  <si>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</si>
  <si>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</si>
  <si>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</si>
  <si>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</si>
  <si>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</si>
  <si>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</si>
  <si>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</si>
  <si>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</si>
  <si>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</si>
  <si>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</si>
  <si>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</si>
  <si>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</si>
  <si>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</si>
  <si>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</si>
  <si>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</si>
  <si>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</si>
  <si>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</si>
  <si>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</si>
  <si>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</si>
  <si>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</si>
  <si>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</si>
  <si>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</si>
  <si>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</si>
  <si>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</si>
  <si>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</si>
  <si>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</si>
  <si>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</si>
  <si>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</si>
  <si>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</si>
  <si>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</si>
  <si>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</si>
  <si>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</si>
  <si>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</si>
  <si>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</si>
  <si>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</si>
  <si>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</si>
  <si>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</si>
  <si>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</si>
  <si>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</si>
  <si>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</si>
  <si>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</si>
  <si>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</si>
  <si>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</si>
  <si>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</si>
  <si>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</si>
  <si>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</si>
  <si>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</si>
  <si>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</si>
  <si>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</si>
  <si>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</si>
  <si>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</si>
  <si>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</si>
  <si>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</si>
  <si>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</si>
  <si>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</si>
  <si>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</si>
  <si>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</si>
  <si>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</si>
  <si>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</si>
  <si>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</si>
  <si>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</si>
  <si>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</si>
  <si>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</si>
  <si>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</si>
  <si>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</si>
  <si>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</si>
  <si>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</si>
  <si>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</si>
  <si>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</si>
  <si>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</si>
  <si>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</si>
  <si>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</si>
  <si>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</si>
  <si>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</si>
  <si>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</si>
  <si>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</si>
  <si>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</si>
  <si>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</si>
  <si>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</si>
  <si>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</si>
  <si>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</si>
  <si>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</si>
  <si>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</si>
  <si>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</si>
  <si>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</si>
  <si>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</si>
  <si>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</si>
  <si>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</si>
  <si>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</si>
  <si>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</si>
  <si>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</si>
  <si>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</si>
  <si>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</si>
  <si>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</si>
  <si>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</si>
  <si>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</si>
  <si>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</si>
  <si>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</si>
  <si>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</si>
  <si>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</si>
  <si>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</si>
  <si>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</si>
  <si>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</si>
  <si>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</si>
  <si>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</si>
  <si>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</si>
  <si>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</si>
  <si>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</si>
  <si>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</si>
  <si>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</si>
  <si>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</si>
  <si>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</si>
  <si>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</si>
  <si>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</si>
  <si>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</si>
  <si>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</si>
  <si>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</si>
  <si>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</si>
  <si>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</si>
  <si>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</si>
  <si>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</si>
  <si>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</si>
  <si>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</si>
  <si>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</si>
  <si>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</si>
  <si>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</si>
  <si>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</si>
  <si>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</si>
  <si>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</si>
  <si>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</si>
  <si>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</si>
  <si>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</si>
  <si>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</si>
  <si>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</si>
  <si>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</si>
  <si>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</si>
  <si>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</si>
  <si>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</si>
  <si>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</si>
  <si>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</si>
  <si>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</si>
  <si>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</si>
  <si>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</si>
  <si>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</si>
  <si>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</si>
  <si>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</si>
  <si>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</si>
  <si>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</si>
  <si>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</si>
  <si>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</si>
  <si>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</si>
  <si>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</si>
  <si>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</si>
  <si>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</si>
  <si>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</si>
  <si>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</si>
  <si>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</si>
  <si>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</si>
  <si>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</si>
  <si>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</si>
  <si>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</si>
  <si>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</si>
  <si>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</si>
  <si>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</si>
  <si>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</si>
  <si>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</si>
  <si>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</si>
  <si>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</si>
  <si>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</si>
  <si>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</si>
  <si>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</si>
  <si>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</si>
  <si>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</si>
  <si>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</si>
  <si>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</si>
  <si>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</si>
  <si>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</si>
  <si>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</si>
  <si>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</si>
  <si>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</si>
  <si>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</si>
  <si>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</si>
  <si>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</si>
  <si>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</si>
  <si>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</si>
  <si>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</si>
  <si>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</si>
  <si>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</si>
  <si>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</si>
  <si>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</si>
  <si>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</si>
  <si>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</si>
  <si>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</si>
  <si>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</si>
  <si>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</si>
  <si>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</si>
  <si>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</si>
  <si>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</si>
  <si>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</si>
  <si>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</si>
  <si>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</si>
  <si>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</si>
  <si>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</si>
  <si>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</si>
  <si>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</si>
  <si>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</si>
  <si>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</si>
  <si>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</si>
  <si>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</si>
  <si>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</si>
  <si>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</si>
  <si>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</si>
  <si>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</si>
  <si>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</si>
  <si>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</si>
  <si>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</si>
  <si>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</si>
  <si>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</si>
  <si>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</si>
  <si>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</si>
  <si>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</si>
  <si>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</si>
  <si>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</si>
  <si>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</si>
  <si>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</si>
  <si>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</si>
  <si>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</si>
  <si>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</si>
  <si>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</si>
  <si>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</si>
  <si>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</si>
  <si>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</si>
  <si>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</si>
  <si>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</si>
  <si>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</si>
  <si>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</si>
  <si>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</si>
  <si>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</si>
  <si>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</si>
  <si>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</si>
  <si>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</si>
  <si>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</si>
  <si>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</si>
  <si>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</si>
  <si>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</si>
  <si>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</si>
  <si>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</si>
  <si>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</si>
  <si>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</si>
  <si>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</si>
  <si>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</si>
  <si>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</si>
  <si>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</si>
  <si>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</si>
  <si>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</si>
  <si>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</si>
  <si>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</si>
  <si>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</si>
  <si>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</si>
  <si>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</si>
  <si>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</si>
  <si>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</si>
  <si>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</si>
  <si>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</si>
  <si>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</si>
  <si>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</si>
  <si>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</si>
  <si>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</si>
  <si>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</si>
  <si>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</si>
  <si>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</si>
  <si>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</si>
  <si>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</si>
  <si>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</si>
  <si>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</si>
  <si>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</si>
  <si>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</si>
  <si>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</si>
  <si>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</si>
  <si>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</si>
  <si>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</si>
  <si>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</si>
  <si>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</si>
  <si>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</si>
  <si>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</si>
  <si>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</si>
  <si>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</si>
  <si>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</si>
  <si>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</si>
  <si>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</si>
  <si>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</si>
  <si>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</si>
  <si>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</si>
  <si>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</si>
  <si>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</si>
  <si>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</si>
  <si>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</si>
  <si>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</si>
  <si>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</si>
  <si>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</si>
  <si>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</si>
  <si>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</si>
  <si>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</si>
  <si>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</si>
  <si>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</si>
  <si>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</si>
  <si>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</si>
  <si>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</si>
  <si>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</si>
  <si>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</si>
  <si>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</si>
  <si>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</si>
  <si>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</si>
  <si>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</si>
  <si>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</si>
  <si>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</si>
  <si>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</si>
  <si>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</si>
  <si>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</si>
  <si>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</si>
  <si>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</si>
  <si>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</si>
  <si>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</si>
  <si>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</si>
  <si>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</si>
  <si>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</si>
  <si>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</si>
  <si>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</si>
  <si>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</si>
  <si>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</si>
  <si>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</si>
  <si>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</si>
  <si>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</si>
  <si>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</si>
  <si>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</si>
  <si>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</si>
  <si>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</si>
  <si>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</si>
  <si>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</si>
  <si>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</si>
  <si>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</si>
  <si>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</si>
  <si>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</si>
  <si>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</si>
  <si>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</si>
  <si>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</si>
  <si>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</si>
  <si>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</si>
  <si>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</si>
  <si>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</si>
  <si>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</si>
  <si>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</si>
  <si>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</si>
  <si>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</si>
  <si>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</si>
  <si>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</si>
  <si>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</si>
  <si>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</si>
  <si>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</si>
  <si>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</si>
  <si>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</si>
  <si>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</si>
  <si>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</si>
  <si>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</si>
  <si>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</si>
  <si>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</si>
  <si>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</si>
  <si>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</si>
  <si>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</si>
  <si>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</si>
  <si>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</si>
  <si>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</si>
  <si>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</si>
  <si>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</si>
  <si>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</si>
  <si>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</si>
  <si>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</si>
  <si>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</si>
  <si>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</si>
  <si>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</si>
  <si>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</si>
  <si>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</si>
  <si>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</si>
  <si>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</si>
  <si>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</si>
  <si>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</si>
  <si>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</si>
  <si>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</si>
  <si>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</si>
  <si>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</si>
  <si>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</si>
  <si>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</si>
  <si>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</si>
  <si>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</si>
  <si>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</si>
  <si>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</si>
  <si>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</si>
  <si>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</si>
  <si>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</si>
  <si>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</si>
  <si>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</si>
  <si>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</si>
  <si>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</si>
  <si>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</si>
  <si>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</si>
  <si>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</si>
  <si>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</si>
  <si>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</si>
  <si>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</si>
  <si>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</si>
  <si>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</si>
  <si>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</si>
  <si>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</si>
  <si>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</si>
  <si>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</si>
  <si>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</si>
  <si>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</si>
  <si>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</si>
  <si>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</si>
  <si>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</si>
  <si>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</si>
  <si>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</si>
  <si>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</si>
  <si>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</si>
  <si>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</si>
  <si>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</si>
  <si>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</si>
  <si>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</si>
  <si>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</si>
  <si>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</si>
  <si>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</si>
  <si>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</si>
  <si>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</si>
  <si>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</si>
  <si>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</si>
  <si>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</si>
  <si>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</si>
  <si>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</si>
  <si>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</si>
  <si>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</si>
  <si>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</si>
  <si>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</si>
  <si>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</si>
  <si>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</si>
  <si>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</si>
  <si>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</si>
  <si>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</si>
  <si>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</si>
  <si>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</si>
  <si>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</si>
  <si>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</si>
  <si>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</si>
  <si>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</si>
  <si>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</si>
  <si>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</si>
  <si>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</si>
  <si>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</si>
  <si>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</si>
  <si>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</si>
  <si>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</si>
  <si>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</si>
  <si>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</si>
  <si>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</si>
  <si>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</si>
  <si>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</si>
  <si>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</si>
  <si>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</si>
  <si>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</si>
  <si>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</si>
  <si>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</si>
  <si>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</si>
  <si>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</si>
  <si>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</si>
  <si>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</si>
  <si>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</si>
  <si>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</si>
  <si>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</si>
  <si>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</si>
  <si>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</si>
  <si>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</si>
  <si>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</si>
  <si>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</si>
  <si>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</si>
  <si>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</si>
  <si>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</si>
  <si>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</si>
  <si>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</si>
  <si>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</si>
  <si>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</si>
  <si>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</si>
  <si>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</si>
  <si>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</si>
  <si>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</si>
  <si>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</si>
  <si>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</si>
  <si>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</si>
  <si>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</si>
  <si>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</si>
  <si>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</si>
  <si>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</si>
  <si>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</si>
  <si>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</si>
  <si>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</si>
  <si>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</si>
  <si>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</si>
  <si>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</si>
  <si>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</si>
  <si>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</si>
  <si>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</si>
  <si>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</si>
  <si>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</si>
  <si>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</si>
  <si>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</si>
  <si>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</si>
  <si>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</si>
  <si>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</si>
  <si>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</si>
  <si>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</si>
  <si>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</si>
  <si>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</si>
  <si>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</si>
  <si>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</si>
  <si>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</si>
  <si>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</si>
  <si>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</si>
  <si>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</si>
  <si>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</si>
  <si>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</si>
  <si>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</si>
  <si>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</si>
  <si>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</si>
  <si>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</si>
  <si>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</si>
  <si>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</si>
  <si>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</si>
  <si>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</si>
  <si>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</si>
  <si>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</si>
  <si>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</si>
  <si>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</si>
  <si>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</si>
  <si>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</si>
  <si>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</si>
  <si>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</si>
  <si>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</si>
  <si>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</si>
  <si>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</si>
  <si>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</si>
  <si>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</si>
  <si>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</si>
  <si>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</si>
  <si>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</si>
  <si>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</si>
  <si>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</si>
  <si>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</si>
  <si>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</si>
  <si>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</si>
  <si>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</si>
  <si>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</si>
  <si>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</si>
  <si>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</si>
  <si>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</si>
  <si>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</si>
  <si>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</si>
  <si>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</si>
  <si>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</si>
  <si>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</si>
  <si>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</si>
  <si>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</si>
  <si>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</si>
  <si>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</si>
  <si>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</si>
  <si>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</si>
  <si>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</si>
  <si>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</si>
  <si>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</si>
  <si>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</si>
  <si>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</si>
  <si>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</si>
  <si>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</si>
  <si>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</si>
  <si>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</si>
  <si>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</si>
  <si>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</si>
  <si>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</si>
  <si>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</si>
  <si>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</si>
  <si>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</si>
  <si>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</si>
  <si>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</si>
  <si>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</si>
  <si>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</si>
  <si>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</si>
  <si>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</si>
  <si>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</si>
  <si>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</si>
  <si>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</si>
  <si>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</si>
  <si>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</si>
  <si>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</si>
  <si>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</si>
  <si>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</si>
  <si>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</si>
  <si>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</si>
  <si>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</si>
  <si>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</si>
  <si>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</si>
  <si>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</si>
  <si>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</si>
  <si>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</si>
  <si>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</si>
  <si>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</si>
  <si>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</si>
  <si>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</si>
  <si>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</si>
  <si>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</si>
  <si>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</si>
  <si>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</si>
  <si>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</si>
  <si>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</si>
  <si>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</si>
  <si>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</si>
  <si>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</si>
  <si>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</si>
  <si>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</si>
  <si>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</si>
  <si>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</si>
  <si>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</si>
  <si>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</si>
  <si>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</si>
  <si>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</si>
  <si>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</si>
  <si>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</si>
  <si>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</si>
  <si>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</si>
  <si>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</si>
  <si>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</si>
  <si>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</si>
  <si>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</si>
  <si>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</si>
  <si>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</si>
  <si>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</si>
  <si>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</si>
  <si>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</si>
  <si>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</si>
  <si>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</si>
  <si>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</si>
  <si>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</si>
  <si>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</si>
  <si>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</si>
  <si>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</si>
  <si>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</si>
  <si>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</si>
  <si>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</si>
  <si>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</si>
  <si>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</si>
  <si>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</si>
  <si>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</si>
  <si>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</si>
  <si>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</si>
  <si>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</si>
  <si>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</si>
  <si>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</si>
  <si>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</si>
  <si>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</si>
  <si>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</si>
  <si>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</si>
  <si>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</si>
  <si>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</si>
  <si>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</si>
  <si>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</si>
  <si>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</si>
  <si>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</si>
  <si>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</si>
  <si>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</si>
  <si>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</si>
  <si>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</si>
  <si>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</si>
  <si>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</si>
  <si>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</si>
  <si>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</si>
  <si>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</si>
  <si>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</si>
  <si>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</si>
  <si>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</si>
  <si>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</si>
  <si>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</si>
  <si>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</si>
  <si>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</si>
  <si>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</si>
  <si>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</si>
  <si>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</si>
  <si>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</si>
  <si>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</si>
  <si>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</si>
  <si>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</si>
  <si>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</si>
  <si>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</si>
  <si>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</si>
  <si>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</si>
  <si>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</si>
  <si>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</si>
  <si>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</si>
  <si>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</si>
  <si>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</si>
  <si>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</si>
  <si>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</si>
  <si>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</si>
  <si>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</si>
  <si>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</si>
  <si>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</si>
  <si>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</si>
  <si>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</si>
  <si>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</si>
  <si>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</si>
  <si>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</si>
  <si>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</si>
  <si>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</si>
  <si>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</si>
  <si>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</si>
  <si>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</si>
  <si>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</si>
  <si>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</si>
  <si>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</si>
  <si>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</si>
  <si>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</si>
  <si>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</si>
  <si>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</si>
  <si>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</si>
  <si>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</si>
  <si>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</si>
  <si>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</si>
  <si>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</si>
  <si>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</si>
  <si>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</si>
  <si>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</si>
  <si>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</si>
  <si>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</si>
  <si>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</si>
  <si>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</si>
  <si>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</si>
  <si>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</si>
  <si>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</si>
  <si>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</si>
  <si>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</si>
  <si>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</si>
  <si>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</si>
  <si>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</si>
  <si>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</si>
  <si>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</si>
  <si>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</si>
  <si>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</si>
  <si>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</si>
  <si>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</si>
  <si>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</si>
  <si>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</si>
  <si>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</si>
  <si>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</si>
  <si>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</si>
  <si>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</si>
  <si>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</si>
  <si>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</si>
  <si>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</si>
  <si>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</si>
  <si>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</si>
  <si>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</si>
  <si>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</si>
  <si>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</si>
  <si>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</si>
  <si>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</si>
  <si>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</si>
  <si>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</si>
  <si>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</si>
  <si>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</si>
  <si>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</si>
  <si>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</si>
  <si>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</si>
  <si>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</si>
  <si>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</si>
  <si>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</si>
  <si>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</si>
  <si>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</si>
  <si>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</si>
  <si>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</si>
  <si>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</si>
  <si>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</si>
  <si>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</si>
  <si>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</si>
  <si>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</si>
  <si>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</si>
  <si>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</si>
  <si>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</si>
  <si>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</si>
  <si>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</si>
  <si>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</si>
  <si>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</si>
  <si>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</si>
  <si>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</si>
  <si>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</si>
  <si>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</si>
  <si>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</si>
  <si>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</si>
  <si>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</si>
  <si>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</si>
  <si>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</si>
  <si>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</si>
  <si>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</si>
  <si>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</si>
  <si>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</si>
  <si>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</si>
  <si>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</si>
  <si>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</si>
  <si>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</si>
  <si>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</si>
  <si>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</si>
  <si>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</si>
  <si>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</si>
  <si>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</si>
  <si>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</si>
  <si>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</si>
  <si>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</si>
  <si>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</si>
  <si>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</si>
  <si>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</si>
  <si>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</si>
  <si>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</si>
  <si>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</si>
  <si>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</si>
  <si>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</si>
  <si>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</si>
  <si>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</si>
  <si>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</si>
  <si>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</si>
  <si>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</si>
  <si>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</si>
  <si>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</si>
  <si>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</si>
  <si>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</si>
  <si>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</si>
  <si>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</si>
  <si>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</si>
  <si>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</si>
  <si>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</si>
  <si>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</si>
  <si>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</si>
  <si>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</si>
  <si>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</si>
  <si>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</si>
  <si>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</si>
  <si>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</si>
  <si>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</si>
  <si>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</si>
  <si>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</si>
  <si>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</si>
  <si>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</si>
  <si>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</si>
  <si>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</si>
  <si>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</si>
  <si>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</si>
  <si>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</si>
  <si>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</si>
  <si>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</si>
  <si>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</si>
  <si>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</si>
  <si>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</si>
  <si>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</si>
  <si>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</si>
  <si>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</si>
  <si>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</si>
  <si>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</si>
  <si>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</si>
  <si>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</si>
  <si>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</si>
  <si>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</si>
  <si>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</si>
  <si>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</si>
  <si>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</si>
  <si>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</si>
  <si>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</si>
  <si>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</si>
  <si>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</si>
  <si>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</si>
  <si>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</si>
  <si>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</si>
  <si>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</si>
  <si>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</si>
  <si>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</si>
  <si>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</si>
  <si>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</si>
  <si>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</si>
  <si>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</si>
  <si>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</si>
  <si>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</si>
  <si>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</si>
  <si>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</si>
  <si>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</si>
  <si>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</si>
  <si>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</si>
  <si>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</si>
  <si>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</si>
  <si>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</si>
  <si>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</si>
  <si>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</si>
  <si>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</si>
  <si>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</si>
  <si>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</si>
  <si>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</si>
  <si>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</si>
  <si>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</si>
  <si>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</si>
  <si>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</si>
  <si>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</si>
  <si>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</si>
  <si>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</si>
  <si>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</si>
  <si>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</si>
  <si>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</si>
  <si>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</si>
  <si>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</si>
  <si>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</si>
  <si>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</si>
  <si>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</si>
  <si>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</si>
  <si>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</si>
  <si>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</si>
  <si>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</si>
  <si>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</si>
  <si>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</si>
  <si>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</si>
  <si>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</si>
  <si>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</si>
  <si>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</si>
  <si>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</si>
  <si>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</si>
  <si>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</si>
  <si>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</si>
  <si>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</si>
  <si>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</si>
  <si>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</si>
  <si>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</si>
  <si>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</si>
  <si>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</si>
  <si>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</si>
  <si>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</si>
  <si>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</si>
  <si>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</si>
  <si>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</si>
  <si>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</si>
  <si>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</si>
  <si>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</si>
  <si>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</si>
  <si>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</si>
  <si>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</si>
  <si>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</si>
  <si>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</si>
  <si>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</si>
  <si>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</si>
  <si>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</si>
  <si>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</si>
  <si>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</si>
  <si>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</si>
  <si>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</si>
  <si>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</si>
  <si>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</si>
  <si>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</si>
  <si>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</si>
  <si>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</si>
  <si>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</si>
  <si>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</si>
  <si>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</si>
  <si>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</si>
  <si>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</si>
  <si>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</si>
  <si>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</si>
  <si>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</si>
  <si>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</si>
  <si>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</si>
  <si>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</si>
  <si>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</si>
  <si>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</si>
  <si>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</si>
  <si>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</si>
  <si>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</si>
  <si>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</si>
  <si>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</si>
  <si>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</si>
  <si>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</si>
  <si>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</si>
  <si>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</si>
  <si>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</si>
  <si>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</si>
  <si>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</si>
  <si>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</si>
  <si>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</si>
  <si>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</si>
  <si>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</si>
  <si>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</si>
  <si>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</si>
  <si>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</si>
  <si>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</si>
  <si>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</si>
  <si>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</si>
  <si>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</si>
  <si>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</si>
  <si>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</si>
  <si>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</si>
  <si>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</si>
  <si>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</si>
  <si>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</si>
  <si>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</si>
  <si>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</si>
  <si>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</si>
  <si>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</si>
  <si>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</si>
  <si>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</si>
  <si>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</si>
  <si>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</si>
  <si>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</si>
  <si>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</si>
  <si>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</si>
  <si>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</si>
  <si>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</si>
  <si>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</si>
  <si>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</si>
  <si>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</si>
  <si>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</si>
  <si>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</si>
  <si>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</si>
  <si>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</si>
  <si>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</si>
  <si>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</si>
  <si>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</si>
  <si>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</si>
  <si>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</si>
  <si>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</si>
  <si>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</si>
  <si>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</si>
  <si>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</si>
  <si>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</si>
  <si>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</si>
  <si>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</si>
  <si>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</si>
  <si>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</si>
  <si>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</si>
  <si>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</si>
  <si>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</si>
  <si>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</si>
  <si>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</si>
  <si>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</si>
  <si>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</si>
  <si>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</si>
  <si>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</si>
  <si>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</si>
  <si>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</si>
  <si>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</si>
  <si>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</si>
  <si>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</si>
  <si>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</si>
  <si>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</si>
  <si>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</si>
  <si>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</si>
  <si>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</si>
  <si>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</si>
  <si>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</si>
  <si>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</si>
  <si>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</si>
  <si>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</si>
  <si>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</si>
  <si>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</si>
  <si>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</si>
  <si>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</si>
  <si>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</si>
  <si>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</si>
  <si>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</si>
  <si>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</si>
  <si>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</si>
  <si>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</si>
  <si>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</si>
  <si>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</si>
  <si>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</si>
  <si>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</si>
  <si>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</si>
  <si>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</si>
  <si>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</si>
  <si>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</si>
  <si>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</si>
  <si>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</si>
  <si>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</si>
  <si>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</si>
  <si>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</si>
  <si>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</si>
  <si>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</si>
  <si>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</si>
  <si>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</si>
  <si>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</si>
  <si>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</si>
  <si>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</si>
  <si>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</si>
  <si>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</si>
  <si>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</si>
  <si>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</si>
  <si>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</si>
  <si>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</si>
  <si>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</si>
  <si>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</si>
  <si>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</si>
  <si>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</si>
  <si>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</si>
  <si>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</si>
  <si>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</si>
  <si>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</si>
  <si>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</si>
  <si>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</si>
  <si>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</si>
  <si>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</si>
  <si>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</si>
  <si>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</si>
  <si>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</si>
  <si>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</si>
  <si>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</si>
  <si>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</si>
  <si>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</si>
  <si>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</si>
  <si>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</si>
  <si>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</si>
  <si>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</si>
  <si>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</si>
  <si>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</si>
  <si>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</si>
  <si>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</si>
  <si>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</si>
  <si>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</si>
  <si>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</si>
  <si>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</si>
  <si>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</si>
  <si>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</si>
  <si>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</si>
  <si>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</si>
  <si>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</si>
  <si>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</si>
  <si>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</si>
  <si>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</si>
  <si>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</si>
  <si>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</si>
  <si>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</si>
  <si>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</si>
  <si>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</si>
  <si>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</si>
  <si>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</si>
  <si>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</si>
  <si>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</si>
  <si>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</si>
  <si>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</si>
  <si>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</si>
  <si>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</si>
  <si>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</si>
  <si>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</si>
  <si>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</si>
  <si>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</si>
  <si>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</si>
  <si>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</si>
  <si>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</si>
  <si>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</si>
  <si>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</si>
  <si>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</si>
  <si>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</si>
  <si>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</si>
  <si>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</si>
  <si>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</si>
  <si>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</si>
  <si>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</si>
  <si>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</si>
  <si>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</si>
  <si>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</si>
  <si>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</si>
  <si>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</si>
  <si>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</si>
  <si>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</si>
  <si>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</si>
  <si>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</si>
  <si>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</si>
  <si>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</si>
  <si>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</si>
  <si>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</si>
  <si>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</si>
  <si>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</si>
  <si>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</si>
  <si>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</si>
  <si>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</si>
  <si>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</si>
  <si>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</si>
  <si>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</si>
  <si>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</si>
  <si>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</si>
  <si>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</si>
  <si>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</si>
  <si>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</si>
  <si>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</si>
  <si>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</si>
  <si>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</si>
  <si>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</si>
  <si>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</si>
  <si>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</si>
  <si>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</si>
  <si>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</si>
  <si>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</si>
  <si>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</si>
  <si>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</si>
  <si>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</si>
  <si>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</si>
  <si>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</si>
  <si>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</si>
  <si>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</si>
  <si>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</si>
  <si>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</si>
  <si>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</si>
  <si>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</si>
  <si>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</si>
  <si>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</si>
  <si>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</si>
  <si>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</si>
  <si>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</si>
  <si>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</si>
  <si>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</si>
  <si>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</si>
  <si>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</si>
  <si>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</si>
  <si>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</si>
  <si>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</si>
  <si>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</si>
  <si>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</si>
  <si>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</si>
  <si>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</si>
  <si>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</si>
  <si>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</si>
  <si>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</si>
  <si>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</si>
  <si>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</si>
  <si>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</si>
  <si>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</si>
  <si>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</si>
  <si>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</si>
  <si>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</si>
  <si>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</si>
  <si>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</si>
  <si>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</si>
  <si>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</si>
  <si>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</si>
  <si>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</si>
  <si>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</si>
  <si>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</si>
  <si>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</si>
  <si>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</si>
  <si>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</si>
  <si>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</si>
  <si>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</si>
  <si>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</si>
  <si>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</si>
  <si>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</si>
  <si>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</si>
  <si>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</si>
  <si>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</si>
  <si>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</si>
  <si>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</si>
  <si>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</si>
  <si>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</si>
  <si>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</si>
  <si>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</si>
  <si>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</si>
  <si>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</si>
  <si>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</si>
  <si>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</si>
  <si>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</si>
  <si>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</si>
  <si>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</si>
  <si>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</si>
  <si>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</si>
  <si>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</si>
  <si>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</si>
  <si>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</si>
  <si>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</si>
  <si>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</si>
  <si>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</si>
  <si>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</si>
  <si>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</si>
  <si>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</si>
  <si>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</si>
  <si>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</si>
  <si>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</si>
  <si>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</si>
  <si>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</si>
  <si>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</si>
  <si>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</si>
  <si>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</si>
  <si>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</si>
  <si>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</si>
  <si>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</si>
  <si>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</si>
  <si>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</si>
  <si>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</si>
  <si>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</si>
  <si>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</si>
  <si>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</si>
  <si>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</si>
  <si>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</si>
  <si>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</si>
  <si>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</si>
  <si>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</si>
  <si>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</si>
  <si>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</si>
  <si>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</si>
  <si>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</si>
  <si>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</si>
  <si>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</si>
  <si>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</si>
  <si>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</si>
  <si>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</si>
  <si>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</si>
  <si>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</si>
  <si>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</si>
  <si>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</si>
  <si>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</si>
  <si>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</si>
  <si>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</si>
  <si>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</si>
  <si>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</si>
  <si>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</si>
  <si>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</si>
  <si>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</si>
  <si>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</si>
  <si>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</si>
  <si>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</si>
  <si>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</si>
  <si>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</si>
  <si>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</si>
  <si>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</si>
  <si>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</si>
  <si>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</si>
  <si>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</si>
  <si>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</si>
  <si>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</si>
  <si>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</si>
  <si>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</si>
  <si>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</si>
  <si>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</si>
  <si>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</si>
  <si>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</si>
  <si>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</si>
  <si>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</si>
  <si>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</si>
  <si>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</si>
  <si>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</si>
  <si>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</si>
  <si>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</si>
  <si>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</si>
  <si>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</si>
  <si>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</si>
  <si>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</si>
  <si>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</si>
  <si>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</si>
  <si>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</si>
  <si>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</si>
  <si>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</si>
  <si>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</si>
  <si>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</si>
  <si>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</si>
  <si>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</si>
  <si>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</si>
  <si>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</si>
  <si>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</si>
  <si>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</si>
  <si>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</si>
  <si>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</si>
  <si>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</si>
  <si>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</si>
  <si>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</si>
  <si>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</si>
  <si>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</si>
  <si>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</si>
  <si>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</si>
  <si>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</si>
  <si>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</si>
  <si>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</si>
  <si>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</si>
  <si>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</si>
  <si>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</si>
  <si>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</si>
  <si>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</si>
  <si>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</si>
  <si>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</si>
  <si>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</si>
  <si>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</si>
  <si>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</si>
  <si>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</si>
  <si>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</si>
  <si>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</si>
  <si>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</si>
  <si>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</si>
  <si>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</si>
  <si>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</si>
  <si>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</si>
  <si>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</si>
  <si>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</si>
  <si>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</si>
  <si>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</si>
  <si>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</si>
  <si>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</si>
  <si>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</si>
  <si>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</si>
  <si>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</si>
  <si>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</si>
  <si>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</si>
  <si>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</si>
  <si>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</si>
  <si>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</si>
  <si>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</si>
  <si>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</si>
  <si>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</si>
  <si>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</si>
  <si>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</si>
  <si>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</si>
  <si>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</si>
  <si>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</si>
  <si>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</si>
  <si>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</si>
  <si>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</si>
  <si>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</si>
  <si>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</si>
  <si>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</si>
  <si>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</si>
  <si>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</si>
  <si>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</si>
  <si>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</si>
  <si>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</si>
  <si>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</si>
  <si>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</si>
  <si>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</si>
  <si>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</si>
  <si>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</si>
  <si>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</si>
  <si>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</si>
  <si>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</si>
  <si>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</si>
  <si>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</si>
  <si>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</si>
  <si>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</si>
  <si>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</si>
  <si>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</si>
  <si>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</si>
  <si>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</si>
  <si>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</si>
  <si>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</si>
  <si>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</si>
  <si>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</si>
  <si>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</si>
  <si>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</si>
  <si>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</si>
  <si>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</si>
  <si>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</si>
  <si>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</si>
  <si>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</si>
  <si>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</si>
  <si>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</si>
  <si>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</si>
  <si>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</si>
  <si>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</si>
  <si>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</si>
  <si>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</si>
  <si>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</si>
  <si>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</si>
  <si>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</si>
  <si>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</si>
  <si>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</si>
  <si>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</si>
  <si>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</si>
  <si>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</si>
  <si>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</si>
  <si>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</si>
  <si>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</si>
  <si>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</si>
  <si>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</si>
  <si>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</si>
  <si>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</si>
  <si>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</si>
  <si>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</si>
  <si>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</si>
  <si>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</si>
  <si>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</si>
  <si>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</si>
  <si>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</si>
  <si>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</si>
  <si>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</si>
  <si>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</si>
  <si>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</si>
  <si>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</si>
  <si>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</si>
  <si>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</si>
  <si>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</si>
  <si>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</si>
  <si>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</si>
  <si>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</si>
  <si>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</si>
  <si>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</si>
  <si>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</si>
  <si>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</si>
  <si>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</si>
  <si>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</si>
  <si>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</si>
  <si>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</si>
  <si>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</si>
  <si>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</si>
  <si>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</si>
  <si>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</si>
  <si>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</si>
  <si>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</si>
  <si>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</si>
  <si>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</si>
  <si>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</si>
  <si>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</si>
  <si>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</si>
  <si>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</si>
  <si>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</si>
  <si>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</si>
  <si>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</si>
  <si>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</si>
  <si>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</si>
  <si>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</si>
  <si>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</si>
  <si>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</si>
  <si>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</si>
  <si>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</si>
  <si>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</si>
  <si>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</si>
  <si>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</si>
  <si>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</si>
  <si>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</si>
  <si>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</si>
  <si>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</si>
  <si>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</si>
  <si>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</si>
  <si>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</si>
  <si>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</si>
  <si>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</si>
  <si>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</si>
  <si>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</si>
  <si>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</si>
  <si>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</si>
  <si>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</si>
  <si>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</si>
  <si>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</si>
  <si>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</si>
  <si>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</si>
  <si>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</si>
  <si>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</si>
  <si>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</si>
  <si>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</si>
  <si>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</si>
  <si>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</si>
  <si>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</si>
  <si>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</si>
  <si>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</si>
  <si>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</si>
  <si>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</si>
  <si>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</si>
  <si>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</si>
  <si>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</si>
  <si>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</si>
  <si>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</si>
  <si>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</si>
  <si>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</si>
  <si>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</si>
  <si>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</si>
  <si>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</si>
  <si>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</si>
  <si>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</si>
  <si>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</si>
  <si>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</si>
  <si>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</si>
  <si>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</si>
  <si>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</si>
  <si>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</si>
  <si>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</si>
  <si>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</si>
  <si>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</si>
  <si>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</si>
  <si>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</si>
  <si>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</si>
  <si>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</si>
  <si>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</si>
  <si>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</si>
  <si>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</si>
  <si>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</si>
  <si>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</si>
  <si>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</si>
  <si>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</si>
  <si>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</si>
  <si>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</si>
  <si>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</si>
  <si>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</si>
  <si>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</si>
  <si>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</si>
  <si>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</si>
  <si>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</si>
  <si>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</si>
  <si>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</si>
  <si>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</si>
  <si>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</si>
  <si>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</si>
  <si>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</si>
  <si>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</si>
  <si>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</si>
  <si>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</si>
  <si>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</si>
  <si>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</si>
  <si>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</si>
  <si>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</si>
  <si>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</si>
  <si>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</si>
  <si>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</si>
  <si>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</si>
  <si>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</si>
  <si>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</si>
  <si>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</si>
  <si>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</si>
  <si>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</si>
  <si>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</si>
  <si>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</si>
  <si>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</si>
  <si>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</si>
  <si>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</si>
  <si>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</si>
  <si>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</si>
  <si>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</si>
  <si>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</si>
  <si>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</si>
  <si>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</si>
  <si>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</si>
  <si>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</si>
  <si>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</si>
  <si>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</si>
  <si>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</si>
  <si>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</si>
  <si>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</si>
  <si>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</si>
  <si>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</si>
  <si>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</si>
  <si>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</si>
  <si>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</si>
  <si>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</si>
  <si>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</si>
  <si>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</si>
  <si>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</si>
  <si>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</si>
  <si>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</si>
  <si>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</si>
  <si>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</si>
  <si>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</si>
  <si>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</si>
  <si>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</si>
  <si>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</si>
  <si>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</si>
  <si>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</si>
  <si>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</si>
  <si>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</si>
  <si>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</si>
  <si>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</si>
  <si>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</si>
  <si>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</si>
  <si>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</si>
  <si>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</si>
  <si>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</si>
  <si>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</si>
  <si>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</si>
  <si>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</si>
  <si>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</si>
  <si>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</si>
  <si>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</si>
  <si>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</si>
  <si>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</si>
  <si>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</si>
  <si>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</si>
  <si>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</si>
  <si>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</si>
  <si>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</si>
  <si>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</si>
  <si>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</si>
  <si>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</si>
  <si>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</si>
  <si>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</si>
  <si>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</si>
  <si>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</si>
  <si>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</si>
  <si>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</si>
  <si>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</si>
  <si>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</si>
  <si>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</si>
  <si>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</si>
  <si>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</si>
  <si>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</si>
  <si>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</si>
  <si>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</si>
  <si>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</si>
  <si>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</si>
  <si>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</si>
  <si>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</si>
  <si>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</si>
  <si>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</si>
  <si>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</si>
  <si>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</si>
  <si>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</si>
  <si>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</si>
  <si>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</si>
  <si>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</si>
  <si>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</si>
  <si>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</si>
  <si>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</si>
  <si>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</si>
  <si>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</si>
  <si>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</si>
  <si>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</si>
  <si>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</si>
  <si>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</si>
  <si>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</si>
  <si>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</si>
  <si>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</si>
  <si>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</si>
  <si>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</si>
  <si>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</si>
  <si>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</si>
  <si>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</si>
  <si>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</si>
  <si>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</si>
  <si>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</si>
  <si>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</si>
  <si>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</si>
  <si>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</si>
  <si>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</si>
  <si>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</si>
  <si>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</si>
  <si>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</si>
  <si>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</si>
  <si>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</si>
  <si>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</si>
  <si>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</si>
  <si>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</si>
  <si>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</si>
  <si>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</si>
  <si>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</si>
  <si>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</si>
  <si>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</si>
  <si>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</si>
  <si>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</si>
  <si>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</si>
  <si>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</si>
  <si>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</si>
  <si>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</si>
  <si>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</si>
  <si>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</si>
  <si>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</si>
  <si>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</si>
  <si>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</si>
  <si>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</si>
  <si>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</si>
  <si>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</si>
  <si>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</si>
  <si>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</si>
  <si>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</si>
  <si>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</si>
  <si>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</si>
  <si>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</si>
  <si>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</si>
  <si>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</si>
  <si>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</si>
  <si>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</si>
  <si>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</si>
  <si>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</si>
  <si>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</si>
  <si>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</si>
  <si>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</si>
  <si>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</si>
  <si>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</si>
  <si>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</si>
  <si>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</si>
  <si>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</si>
  <si>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</si>
  <si>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</si>
  <si>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</si>
  <si>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</si>
  <si>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</si>
  <si>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</si>
  <si>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</si>
  <si>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</si>
  <si>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</si>
  <si>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</si>
  <si>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</si>
  <si>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</si>
  <si>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</si>
  <si>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</si>
  <si>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</si>
  <si>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</si>
  <si>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</si>
  <si>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</si>
  <si>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</si>
  <si>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</si>
  <si>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</si>
  <si>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</si>
  <si>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</si>
  <si>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</si>
  <si>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</si>
  <si>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</si>
  <si>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</si>
  <si>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</si>
  <si>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</si>
  <si>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</si>
  <si>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</si>
  <si>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</si>
  <si>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</si>
  <si>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</si>
  <si>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</si>
  <si>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</si>
  <si>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</si>
  <si>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</si>
  <si>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</si>
  <si>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</si>
  <si>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</si>
  <si>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</si>
  <si>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</si>
  <si>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</si>
  <si>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</si>
  <si>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</si>
  <si>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</si>
  <si>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</si>
  <si>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</si>
  <si>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</si>
  <si>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</si>
  <si>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</si>
  <si>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</si>
  <si>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</si>
  <si>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</si>
  <si>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</si>
  <si>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</si>
  <si>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</si>
  <si>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</si>
  <si>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</si>
  <si>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</si>
  <si>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</si>
  <si>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</si>
  <si>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</si>
  <si>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</si>
  <si>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</si>
  <si>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</si>
  <si>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</si>
  <si>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</si>
  <si>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</si>
  <si>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</si>
  <si>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</si>
  <si>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</si>
  <si>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</si>
  <si>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</si>
  <si>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</si>
  <si>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</si>
  <si>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</si>
  <si>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</si>
  <si>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</si>
  <si>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</si>
  <si>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</si>
  <si>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</si>
  <si>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</si>
  <si>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</si>
  <si>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</si>
  <si>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</si>
  <si>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</si>
  <si>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</si>
  <si>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</si>
  <si>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</si>
  <si>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</si>
  <si>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</si>
  <si>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</si>
  <si>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</si>
  <si>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</si>
  <si>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</si>
  <si>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</si>
  <si>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</si>
  <si>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</si>
  <si>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</si>
  <si>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</si>
  <si>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</si>
  <si>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</si>
  <si>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</si>
  <si>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</si>
  <si>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</si>
  <si>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</si>
  <si>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</si>
  <si>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</si>
  <si>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</si>
  <si>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</si>
  <si>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</si>
  <si>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</si>
  <si>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</si>
  <si>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</si>
  <si>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</si>
  <si>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</si>
  <si>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</si>
  <si>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</si>
  <si>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</si>
  <si>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</si>
  <si>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</si>
  <si>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</si>
  <si>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</si>
  <si>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</si>
  <si>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</si>
  <si>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</si>
  <si>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</si>
  <si>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</si>
  <si>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</si>
  <si>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</si>
  <si>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</si>
  <si>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</si>
  <si>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</si>
  <si>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</si>
  <si>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</si>
  <si>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</si>
  <si>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</si>
  <si>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</si>
  <si>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</si>
  <si>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</si>
  <si>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</si>
  <si>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</si>
  <si>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</si>
  <si>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</si>
  <si>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</si>
  <si>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</si>
  <si>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</si>
  <si>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</si>
  <si>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</si>
  <si>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</si>
  <si>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</si>
  <si>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</si>
  <si>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</si>
  <si>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</si>
  <si>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</si>
  <si>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</si>
  <si>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</si>
  <si>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</si>
  <si>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</si>
  <si>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</si>
  <si>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</si>
  <si>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</si>
  <si>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</si>
  <si>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</si>
  <si>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</si>
  <si>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</si>
  <si>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</si>
  <si>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</si>
  <si>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</si>
  <si>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</si>
  <si>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</si>
  <si>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</si>
  <si>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</si>
  <si>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</si>
  <si>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</si>
  <si>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</si>
  <si>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</si>
  <si>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</si>
  <si>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</si>
  <si>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</si>
  <si>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</si>
  <si>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</si>
  <si>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</si>
  <si>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</si>
  <si>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</si>
  <si>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</si>
  <si>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</si>
  <si>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</si>
  <si>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</si>
  <si>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</si>
  <si>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</si>
  <si>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</si>
  <si>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</si>
  <si>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</si>
  <si>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</si>
  <si>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</si>
  <si>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</si>
  <si>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</si>
  <si>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</si>
  <si>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</si>
  <si>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</si>
  <si>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</si>
  <si>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</si>
  <si>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</si>
  <si>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</si>
  <si>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</si>
  <si>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</si>
  <si>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</si>
  <si>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</si>
  <si>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</si>
  <si>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</si>
  <si>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</si>
  <si>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</si>
  <si>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</si>
  <si>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</si>
  <si>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</si>
  <si>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</si>
  <si>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</si>
  <si>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</si>
  <si>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</si>
  <si>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</si>
  <si>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</si>
  <si>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</si>
  <si>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</si>
  <si>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</si>
  <si>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</si>
  <si>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</si>
  <si>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</si>
  <si>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</si>
  <si>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</si>
  <si>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</si>
  <si>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</si>
  <si>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</si>
  <si>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</si>
  <si>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</si>
  <si>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</si>
  <si>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</si>
  <si>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</si>
  <si>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</si>
  <si>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</si>
  <si>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</si>
  <si>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</si>
  <si>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</si>
  <si>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</si>
  <si>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</si>
  <si>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</si>
  <si>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</si>
  <si>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</si>
  <si>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</si>
  <si>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</si>
  <si>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</si>
  <si>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</si>
  <si>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</si>
  <si>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</si>
  <si>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</si>
  <si>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</si>
  <si>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</si>
  <si>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</si>
  <si>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</si>
  <si>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</si>
  <si>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</si>
  <si>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</si>
  <si>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</si>
  <si>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</si>
  <si>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</si>
  <si>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</si>
  <si>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</si>
  <si>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</si>
  <si>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</si>
  <si>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</si>
  <si>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</si>
  <si>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</si>
  <si>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</si>
  <si>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</si>
  <si>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</si>
  <si>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</si>
  <si>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</si>
  <si>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</si>
  <si>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</si>
  <si>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</si>
  <si>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</si>
  <si>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</si>
  <si>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</si>
  <si>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</si>
  <si>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</si>
  <si>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</si>
  <si>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</si>
  <si>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</si>
  <si>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</si>
  <si>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</si>
  <si>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</si>
  <si>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</si>
  <si>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</si>
  <si>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</si>
  <si>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</si>
  <si>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</si>
  <si>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</si>
  <si>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</si>
  <si>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</si>
  <si>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</si>
  <si>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</si>
  <si>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</si>
  <si>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</si>
  <si>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</si>
  <si>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</si>
  <si>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</si>
  <si>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</si>
  <si>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</si>
  <si>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</si>
  <si>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</si>
  <si>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</si>
  <si>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</si>
  <si>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</si>
  <si>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</si>
  <si>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</si>
  <si>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</si>
  <si>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</si>
  <si>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</si>
  <si>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</si>
  <si>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</si>
  <si>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</si>
  <si>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</si>
  <si>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</si>
  <si>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</si>
  <si>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</si>
  <si>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</si>
  <si>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</si>
  <si>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</si>
  <si>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</si>
  <si>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</si>
  <si>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</si>
  <si>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</si>
  <si>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</si>
  <si>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</si>
  <si>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</si>
  <si>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</si>
  <si>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</si>
  <si>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</si>
  <si>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</si>
  <si>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</si>
  <si>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</si>
  <si>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</si>
  <si>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</si>
  <si>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</si>
  <si>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</si>
  <si>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</si>
  <si>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</si>
  <si>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</si>
  <si>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</si>
  <si>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</si>
  <si>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</si>
  <si>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</si>
  <si>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</si>
  <si>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</si>
  <si>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</si>
  <si>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</si>
  <si>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</si>
  <si>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</si>
  <si>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</si>
  <si>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</si>
  <si>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</si>
  <si>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</si>
  <si>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</si>
  <si>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</si>
  <si>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</si>
  <si>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</si>
  <si>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</si>
  <si>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</si>
  <si>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</si>
  <si>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</si>
  <si>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</si>
  <si>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</si>
  <si>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</si>
  <si>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</si>
  <si>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</si>
  <si>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</si>
  <si>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</si>
  <si>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</si>
  <si>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</si>
  <si>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</si>
  <si>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</si>
  <si>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</si>
  <si>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</si>
  <si>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</si>
  <si>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</si>
  <si>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</si>
  <si>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</si>
  <si>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</si>
  <si>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</si>
  <si>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</si>
  <si>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</si>
  <si>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</si>
  <si>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</si>
  <si>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</si>
  <si>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</si>
  <si>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</si>
  <si>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</si>
  <si>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</si>
  <si>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</si>
  <si>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</si>
  <si>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</si>
  <si>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</si>
  <si>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</si>
  <si>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</si>
  <si>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</si>
  <si>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</si>
  <si>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</si>
  <si>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</si>
  <si>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</si>
  <si>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</si>
  <si>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</si>
  <si>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</si>
  <si>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</si>
  <si>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</si>
  <si>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</si>
  <si>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</si>
  <si>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</si>
  <si>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</si>
  <si>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</si>
  <si>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</si>
  <si>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</si>
  <si>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</si>
  <si>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</si>
  <si>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</si>
  <si>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</si>
  <si>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</si>
  <si>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</si>
  <si>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</si>
  <si>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</si>
  <si>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</si>
  <si>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</si>
  <si>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</si>
  <si>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</si>
  <si>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</si>
  <si>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</si>
  <si>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</si>
  <si>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</si>
  <si>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</si>
  <si>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</si>
  <si>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</si>
  <si>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</si>
  <si>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</si>
  <si>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</si>
  <si>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</si>
  <si>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</si>
  <si>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</si>
  <si>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</si>
  <si>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</si>
  <si>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</si>
  <si>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</si>
  <si>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</si>
  <si>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</si>
  <si>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</si>
  <si>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</si>
  <si>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</si>
  <si>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</si>
  <si>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</si>
  <si>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</si>
  <si>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</si>
  <si>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</si>
  <si>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</si>
  <si>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</si>
  <si>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</si>
  <si>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</si>
  <si>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</si>
  <si>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</si>
  <si>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</si>
  <si>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</si>
  <si>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</si>
  <si>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</si>
  <si>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</si>
  <si>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</si>
  <si>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</si>
  <si>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</si>
  <si>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</si>
  <si>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</si>
  <si>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</si>
  <si>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</si>
  <si>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</si>
  <si>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</si>
  <si>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</si>
  <si>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</si>
  <si>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</si>
  <si>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</si>
  <si>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</si>
  <si>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</si>
  <si>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</si>
  <si>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</si>
  <si>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</si>
  <si>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</si>
  <si>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</si>
  <si>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</si>
  <si>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</si>
  <si>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</si>
  <si>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</si>
  <si>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</si>
  <si>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</si>
  <si>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</si>
  <si>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</si>
  <si>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</si>
  <si>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</si>
  <si>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</si>
  <si>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</si>
  <si>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</si>
  <si>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</si>
  <si>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</si>
  <si>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</si>
  <si>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</si>
  <si>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</si>
  <si>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</si>
  <si>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</si>
  <si>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</si>
  <si>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</si>
  <si>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</si>
  <si>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</si>
  <si>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</si>
  <si>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</si>
  <si>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</si>
  <si>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</si>
  <si>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</si>
  <si>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</si>
  <si>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</si>
  <si>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</si>
  <si>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</si>
  <si>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</si>
  <si>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</si>
  <si>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</si>
  <si>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</si>
  <si>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</si>
  <si>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</si>
  <si>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</si>
  <si>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</si>
  <si>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</si>
  <si>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</si>
  <si>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</si>
  <si>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</si>
  <si>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</si>
  <si>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</si>
  <si>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</si>
  <si>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</si>
  <si>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</si>
  <si>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</si>
  <si>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</si>
  <si>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</si>
  <si>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</si>
  <si>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</si>
  <si>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</si>
  <si>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</si>
  <si>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</si>
  <si>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</si>
  <si>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</si>
  <si>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</si>
  <si>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</si>
  <si>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</si>
  <si>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</si>
  <si>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</si>
  <si>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</si>
  <si>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</si>
  <si>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</si>
  <si>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</si>
  <si>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</si>
  <si>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</si>
  <si>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</si>
  <si>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</si>
  <si>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</si>
  <si>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</si>
  <si>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</si>
  <si>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</si>
  <si>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</si>
  <si>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</si>
  <si>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</si>
  <si>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</si>
  <si>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</si>
  <si>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</si>
  <si>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</si>
  <si>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</si>
  <si>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</si>
  <si>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</si>
  <si>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</si>
  <si>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</si>
  <si>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</si>
  <si>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</si>
  <si>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</si>
  <si>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</si>
  <si>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</si>
  <si>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</si>
  <si>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</si>
  <si>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</si>
  <si>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</si>
  <si>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</si>
  <si>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</si>
  <si>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</si>
  <si>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</si>
  <si>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</si>
  <si>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</si>
  <si>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</si>
  <si>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</si>
  <si>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</si>
  <si>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</si>
  <si>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</si>
  <si>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</si>
  <si>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</si>
  <si>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</si>
  <si>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</si>
  <si>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</si>
  <si>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</si>
  <si>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</si>
  <si>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</si>
  <si>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</si>
  <si>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</si>
  <si>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</si>
  <si>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</si>
  <si>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</si>
  <si>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</si>
  <si>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</si>
  <si>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</si>
  <si>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</si>
  <si>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</si>
  <si>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</si>
  <si>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</si>
  <si>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</si>
  <si>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</si>
  <si>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</si>
  <si>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</si>
  <si>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</si>
  <si>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</si>
  <si>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</si>
  <si>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</si>
  <si>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</si>
  <si>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</si>
  <si>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</si>
  <si>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</si>
  <si>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</si>
  <si>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</si>
  <si>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</si>
  <si>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</si>
  <si>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</si>
  <si>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</si>
  <si>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</si>
  <si>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</si>
  <si>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</si>
  <si>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</si>
  <si>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</si>
  <si>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</si>
  <si>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</si>
  <si>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</si>
  <si>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</si>
  <si>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</si>
  <si>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</si>
  <si>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</si>
  <si>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</si>
  <si>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</si>
  <si>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</si>
  <si>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</si>
  <si>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</si>
  <si>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</si>
  <si>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</si>
  <si>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</si>
  <si>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</si>
  <si>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</si>
  <si>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</si>
  <si>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</si>
  <si>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</si>
  <si>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</si>
  <si>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</si>
  <si>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</si>
  <si>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</si>
  <si>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</si>
  <si>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</si>
  <si>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</si>
  <si>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</si>
  <si>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</si>
  <si>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</si>
  <si>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</si>
  <si>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</si>
  <si>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</si>
  <si>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</si>
  <si>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</si>
  <si>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</si>
  <si>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</si>
  <si>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</si>
  <si>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</si>
  <si>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</si>
  <si>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</si>
  <si>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</si>
  <si>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</si>
  <si>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</si>
  <si>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</si>
  <si>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</si>
  <si>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</si>
  <si>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</si>
  <si>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</si>
  <si>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</si>
  <si>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</si>
  <si>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</si>
  <si>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</si>
  <si>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</si>
  <si>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</si>
  <si>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</si>
  <si>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</si>
  <si>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</si>
  <si>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</si>
  <si>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</si>
  <si>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</si>
  <si>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</si>
  <si>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</si>
  <si>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</si>
  <si>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</si>
  <si>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</si>
  <si>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</si>
  <si>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</si>
  <si>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</si>
  <si>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</si>
  <si>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</si>
  <si>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</si>
  <si>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</si>
  <si>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</si>
  <si>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</si>
  <si>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</si>
  <si>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</si>
  <si>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</si>
  <si>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</si>
  <si>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</si>
  <si>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</si>
  <si>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</si>
  <si>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</si>
  <si>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</si>
  <si>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</si>
  <si>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</si>
  <si>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</si>
  <si>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</si>
  <si>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</si>
  <si>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</si>
  <si>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</si>
  <si>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</si>
  <si>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</si>
  <si>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</si>
  <si>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</si>
  <si>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</si>
  <si>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</si>
  <si>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</si>
  <si>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</si>
  <si>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</si>
  <si>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</si>
  <si>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</si>
  <si>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</si>
  <si>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</si>
  <si>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</si>
  <si>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</si>
  <si>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</si>
  <si>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</si>
  <si>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</si>
  <si>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</si>
  <si>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</si>
  <si>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</si>
  <si>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</si>
  <si>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</si>
  <si>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</si>
  <si>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</si>
  <si>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</si>
  <si>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</si>
  <si>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</si>
  <si>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</si>
  <si>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</si>
  <si>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</si>
  <si>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</si>
  <si>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</si>
  <si>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</si>
  <si>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</si>
  <si>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</si>
  <si>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</si>
  <si>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</si>
  <si>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</si>
  <si>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</si>
  <si>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</si>
  <si>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</si>
  <si>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</si>
  <si>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</si>
  <si>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</si>
  <si>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</si>
  <si>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</si>
  <si>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</si>
  <si>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</si>
  <si>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</si>
  <si>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</si>
  <si>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</si>
  <si>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</si>
  <si>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</si>
  <si>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</si>
  <si>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</si>
  <si>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</si>
  <si>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</si>
  <si>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</si>
  <si>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</si>
  <si>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</si>
  <si>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</si>
  <si>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</si>
  <si>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</si>
  <si>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</si>
  <si>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</si>
  <si>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</si>
  <si>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</si>
  <si>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</si>
  <si>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</si>
  <si>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</si>
  <si>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</si>
  <si>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</si>
  <si>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</si>
  <si>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</si>
  <si>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</si>
  <si>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</si>
  <si>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</si>
  <si>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</si>
  <si>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</si>
  <si>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</si>
  <si>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</si>
  <si>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</si>
  <si>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</si>
  <si>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</si>
  <si>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</si>
  <si>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</si>
  <si>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</si>
  <si>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</si>
  <si>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</si>
  <si>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</si>
  <si>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</si>
  <si>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</si>
  <si>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</si>
  <si>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</si>
  <si>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</si>
  <si>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</si>
  <si>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</si>
  <si>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</si>
  <si>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</si>
  <si>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</si>
  <si>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</si>
  <si>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</si>
  <si>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</si>
  <si>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</si>
  <si>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</si>
  <si>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</si>
  <si>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</si>
  <si>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</si>
  <si>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</si>
  <si>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</si>
  <si>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</si>
  <si>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</si>
  <si>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</si>
  <si>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</si>
  <si>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</si>
  <si>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</si>
  <si>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</si>
  <si>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</si>
  <si>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</si>
  <si>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</si>
  <si>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</si>
  <si>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</si>
  <si>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</si>
  <si>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</si>
  <si>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</si>
  <si>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</si>
  <si>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</si>
  <si>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</si>
  <si>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</si>
  <si>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</si>
  <si>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</si>
  <si>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</si>
  <si>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</si>
  <si>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</si>
  <si>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</si>
  <si>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</si>
  <si>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</si>
  <si>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</si>
  <si>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</si>
  <si>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</si>
  <si>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</si>
  <si>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</si>
  <si>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</si>
  <si>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</si>
  <si>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</si>
  <si>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</si>
  <si>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</si>
  <si>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</si>
  <si>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</si>
  <si>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</si>
  <si>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</si>
  <si>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</si>
  <si>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</si>
  <si>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</si>
  <si>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</si>
  <si>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</si>
  <si>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</si>
  <si>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</si>
  <si>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</si>
  <si>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</si>
  <si>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</si>
  <si>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</si>
  <si>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</si>
  <si>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</si>
  <si>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</si>
  <si>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</si>
  <si>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</si>
  <si>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</si>
  <si>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</si>
  <si>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</si>
  <si>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</si>
  <si>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</si>
  <si>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</si>
  <si>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</si>
  <si>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</si>
  <si>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</si>
  <si>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</si>
  <si>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</si>
  <si>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</si>
  <si>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</si>
  <si>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</si>
  <si>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</si>
  <si>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</si>
  <si>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</si>
  <si>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</si>
  <si>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</si>
  <si>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</si>
  <si>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</si>
  <si>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</si>
  <si>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</si>
  <si>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</si>
  <si>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</si>
  <si>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</si>
  <si>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</si>
  <si>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</si>
  <si>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</si>
  <si>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</si>
  <si>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</si>
  <si>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</si>
  <si>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</si>
  <si>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</si>
  <si>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</si>
  <si>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</si>
  <si>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</si>
  <si>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</si>
  <si>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</si>
  <si>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</si>
  <si>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</si>
  <si>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</si>
  <si>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</si>
  <si>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</si>
  <si>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</si>
  <si>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</si>
  <si>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</si>
  <si>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</si>
  <si>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</si>
  <si>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</si>
  <si>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</si>
  <si>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</si>
  <si>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</si>
  <si>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</si>
  <si>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</si>
  <si>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</si>
  <si>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</si>
  <si>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</si>
  <si>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</si>
  <si>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</si>
  <si>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</si>
  <si>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</si>
  <si>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</si>
  <si>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</si>
  <si>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</si>
  <si>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</si>
  <si>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</si>
  <si>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</si>
  <si>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</si>
  <si>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</si>
  <si>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</si>
  <si>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</si>
  <si>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</si>
  <si>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</si>
  <si>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</si>
  <si>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</si>
  <si>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</si>
  <si>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</si>
  <si>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</si>
  <si>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</si>
  <si>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</si>
  <si>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</si>
  <si>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</si>
  <si>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</si>
  <si>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</si>
  <si>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</si>
  <si>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</si>
  <si>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</si>
  <si>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</si>
  <si>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</si>
  <si>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</si>
  <si>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</si>
  <si>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</si>
  <si>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</si>
  <si>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</si>
  <si>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</si>
  <si>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</si>
  <si>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</si>
  <si>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</si>
  <si>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</si>
  <si>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</si>
  <si>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</si>
  <si>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</si>
  <si>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</si>
  <si>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</si>
  <si>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</si>
  <si>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</si>
  <si>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</si>
  <si>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</si>
  <si>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</si>
  <si>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</si>
  <si>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</si>
  <si>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</si>
  <si>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</si>
  <si>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</si>
  <si>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</si>
  <si>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</si>
  <si>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</si>
  <si>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</si>
  <si>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</si>
  <si>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</si>
  <si>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</si>
  <si>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</si>
  <si>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</si>
  <si>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</si>
  <si>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</si>
  <si>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</si>
  <si>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</si>
  <si>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</si>
  <si>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</si>
  <si>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</si>
  <si>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</si>
  <si>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</si>
  <si>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</si>
  <si>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</si>
  <si>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</si>
  <si>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</si>
  <si>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</si>
  <si>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</si>
  <si>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</si>
  <si>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</si>
  <si>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</si>
  <si>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</si>
  <si>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</si>
  <si>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</si>
  <si>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</si>
  <si>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</si>
  <si>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</si>
  <si>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</si>
  <si>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</si>
  <si>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</si>
  <si>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</si>
  <si>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</si>
  <si>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</si>
  <si>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</si>
  <si>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</si>
  <si>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</si>
  <si>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</si>
  <si>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</si>
  <si>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</si>
  <si>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</si>
  <si>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</si>
  <si>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</si>
  <si>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</si>
  <si>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</si>
  <si>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</si>
  <si>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</si>
  <si>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</si>
  <si>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</si>
  <si>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</si>
  <si>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</si>
  <si>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</si>
  <si>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</si>
  <si>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</si>
  <si>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</si>
  <si>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</si>
  <si>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</si>
  <si>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</si>
  <si>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</si>
  <si>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</si>
  <si>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</si>
  <si>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</si>
  <si>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</si>
  <si>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</si>
  <si>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</si>
  <si>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</si>
  <si>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</si>
  <si>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</si>
  <si>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</si>
  <si>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</si>
  <si>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</si>
  <si>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</si>
  <si>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</si>
  <si>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</si>
  <si>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</si>
  <si>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</si>
  <si>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</si>
  <si>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</si>
  <si>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</si>
  <si>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</si>
  <si>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</si>
  <si>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</si>
  <si>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</si>
  <si>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</si>
  <si>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</si>
  <si>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</si>
  <si>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</si>
  <si>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</si>
  <si>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</si>
  <si>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</si>
  <si>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</si>
  <si>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</si>
  <si>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</si>
  <si>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</si>
  <si>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</si>
  <si>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</si>
  <si>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</si>
  <si>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</si>
  <si>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</si>
  <si>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</si>
  <si>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</si>
  <si>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</si>
  <si>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</si>
  <si>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</si>
  <si>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</si>
  <si>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</si>
  <si>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</si>
  <si>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</si>
  <si>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</si>
  <si>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</si>
  <si>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</si>
  <si>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</si>
  <si>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</si>
  <si>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</si>
  <si>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</si>
  <si>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</si>
  <si>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</si>
  <si>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</si>
  <si>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</si>
  <si>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</si>
  <si>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</si>
  <si>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</si>
  <si>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</si>
  <si>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</si>
  <si>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</si>
  <si>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</si>
  <si>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</si>
  <si>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</si>
  <si>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</si>
  <si>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</si>
  <si>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</si>
  <si>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</si>
  <si>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</si>
  <si>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</si>
  <si>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</si>
  <si>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</si>
  <si>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</si>
  <si>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</si>
  <si>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</si>
  <si>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</si>
  <si>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</si>
  <si>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</si>
  <si>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</si>
  <si>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</si>
  <si>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</si>
  <si>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</si>
  <si>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</si>
  <si>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</si>
  <si>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</si>
  <si>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</si>
  <si>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</si>
  <si>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</si>
  <si>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</si>
  <si>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</si>
  <si>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</si>
  <si>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</si>
  <si>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</si>
  <si>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</si>
  <si>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</si>
  <si>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</si>
  <si>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</si>
  <si>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</si>
  <si>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</si>
  <si>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</si>
  <si>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</si>
  <si>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</si>
  <si>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</si>
  <si>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</si>
  <si>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</si>
  <si>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</si>
  <si>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</si>
  <si>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</si>
  <si>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</si>
  <si>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</si>
  <si>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</si>
  <si>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</si>
  <si>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</si>
  <si>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</si>
  <si>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</si>
  <si>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</si>
  <si>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</si>
  <si>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</si>
  <si>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</si>
  <si>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</si>
  <si>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</si>
  <si>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</si>
  <si>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</si>
  <si>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</si>
  <si>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</si>
  <si>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</si>
  <si>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</si>
  <si>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</si>
  <si>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</si>
  <si>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</si>
  <si>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</si>
  <si>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</si>
  <si>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</si>
  <si>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</si>
  <si>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</si>
  <si>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</si>
  <si>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</si>
  <si>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</si>
  <si>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</si>
  <si>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</si>
  <si>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</si>
  <si>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</si>
  <si>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</si>
  <si>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</si>
  <si>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</si>
  <si>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</si>
  <si>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</si>
  <si>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</si>
  <si>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</si>
  <si>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</si>
  <si>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</si>
  <si>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</si>
  <si>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</si>
  <si>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</si>
  <si>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</si>
  <si>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</si>
  <si>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</si>
  <si>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</si>
  <si>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</si>
  <si>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</si>
  <si>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</si>
  <si>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</si>
  <si>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</si>
  <si>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</si>
  <si>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</si>
  <si>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</si>
  <si>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</si>
  <si>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</si>
  <si>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</si>
  <si>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</si>
  <si>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</si>
  <si>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</si>
  <si>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</si>
  <si>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</si>
  <si>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</si>
  <si>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</si>
  <si>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</si>
  <si>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</si>
  <si>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</si>
  <si>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</si>
  <si>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</si>
  <si>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</si>
  <si>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</si>
  <si>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</si>
  <si>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</si>
  <si>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</si>
  <si>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</si>
  <si>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</si>
  <si>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</si>
  <si>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</si>
  <si>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</si>
  <si>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</si>
  <si>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</si>
  <si>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</si>
  <si>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</si>
  <si>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</si>
  <si>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</si>
  <si>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</si>
  <si>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</si>
  <si>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</si>
  <si>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</si>
  <si>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</si>
  <si>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</si>
  <si>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</si>
  <si>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</si>
  <si>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</si>
  <si>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</si>
  <si>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</si>
  <si>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</si>
  <si>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</si>
  <si>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</si>
  <si>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</si>
  <si>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</si>
  <si>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</si>
  <si>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</si>
  <si>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</si>
  <si>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</si>
  <si>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</si>
  <si>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</si>
  <si>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</si>
  <si>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</si>
  <si>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</si>
  <si>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</si>
  <si>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</si>
  <si>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</si>
  <si>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</si>
  <si>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</si>
  <si>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</si>
  <si>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</si>
  <si>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</si>
  <si>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</si>
  <si>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</si>
  <si>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</si>
  <si>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</si>
  <si>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</si>
  <si>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</si>
  <si>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</si>
  <si>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</si>
  <si>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</si>
  <si>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</si>
  <si>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</si>
  <si>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</si>
  <si>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</si>
  <si>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</si>
  <si>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</si>
  <si>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</si>
  <si>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</si>
  <si>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</si>
  <si>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</si>
  <si>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</si>
  <si>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</si>
  <si>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</si>
  <si>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</si>
  <si>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</si>
  <si>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</si>
  <si>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</si>
  <si>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</si>
  <si>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</si>
  <si>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</si>
  <si>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</si>
  <si>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</si>
  <si>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</si>
  <si>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</si>
  <si>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</si>
  <si>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</si>
  <si>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</si>
  <si>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</si>
  <si>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</si>
  <si>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</si>
  <si>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</si>
  <si>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</si>
  <si>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</si>
  <si>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</si>
  <si>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</si>
  <si>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</si>
  <si>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</si>
  <si>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</si>
  <si>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</si>
  <si>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</si>
  <si>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</si>
  <si>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</si>
  <si>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</si>
  <si>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</si>
  <si>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</si>
  <si>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</si>
  <si>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</si>
  <si>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</si>
  <si>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</si>
  <si>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</si>
  <si>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</si>
  <si>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</si>
  <si>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</si>
  <si>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</si>
  <si>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</si>
  <si>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</si>
  <si>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</si>
  <si>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</si>
  <si>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</si>
  <si>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</si>
  <si>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</si>
  <si>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</si>
  <si>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</si>
  <si>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</si>
  <si>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</si>
  <si>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</si>
  <si>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</si>
  <si>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</si>
  <si>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</si>
  <si>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</si>
  <si>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</si>
  <si>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</si>
  <si>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</si>
  <si>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</si>
  <si>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</si>
  <si>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</si>
  <si>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</si>
  <si>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</si>
  <si>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</si>
  <si>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</si>
  <si>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</si>
  <si>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</si>
  <si>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</si>
  <si>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</si>
  <si>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</si>
  <si>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</si>
  <si>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</si>
  <si>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</si>
  <si>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</si>
  <si>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</si>
  <si>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</si>
  <si>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</si>
  <si>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</si>
  <si>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</si>
  <si>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</si>
  <si>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</si>
  <si>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</si>
  <si>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</si>
  <si>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</si>
  <si>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</si>
  <si>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</si>
  <si>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</si>
  <si>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</si>
  <si>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</si>
  <si>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</si>
  <si>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</si>
  <si>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</si>
  <si>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</si>
  <si>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</si>
  <si>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</si>
  <si>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</si>
  <si>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</si>
  <si>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</si>
  <si>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</si>
  <si>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</si>
  <si>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</si>
  <si>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</si>
  <si>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</si>
  <si>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</si>
  <si>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</si>
  <si>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</si>
  <si>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</si>
  <si>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</si>
  <si>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</si>
  <si>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</si>
  <si>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</si>
  <si>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</si>
  <si>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</si>
  <si>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</si>
  <si>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</si>
  <si>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</si>
  <si>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</si>
  <si>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</si>
  <si>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</si>
  <si>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</si>
  <si>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</si>
  <si>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</si>
  <si>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</si>
  <si>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</si>
  <si>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</si>
  <si>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</si>
  <si>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</si>
  <si>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</si>
  <si>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</si>
  <si>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</si>
  <si>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</si>
  <si>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</si>
  <si>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</si>
  <si>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</si>
  <si>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</si>
  <si>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</si>
  <si>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</si>
  <si>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</si>
  <si>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</si>
  <si>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</si>
  <si>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</si>
  <si>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</si>
  <si>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</si>
  <si>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</si>
  <si>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</si>
  <si>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</si>
  <si>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</si>
  <si>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</si>
  <si>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</si>
  <si>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</si>
  <si>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</si>
  <si>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</si>
  <si>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</si>
  <si>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</si>
  <si>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</si>
  <si>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</si>
  <si>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</si>
  <si>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</si>
  <si>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</si>
  <si>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</si>
  <si>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</si>
  <si>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</si>
  <si>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</si>
  <si>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</si>
  <si>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</si>
  <si>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</si>
  <si>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</si>
  <si>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</si>
  <si>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</si>
  <si>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</si>
  <si>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</si>
  <si>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</si>
  <si>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</si>
  <si>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</si>
  <si>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</si>
  <si>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</si>
  <si>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</si>
  <si>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</si>
  <si>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</si>
  <si>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</si>
  <si>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</si>
  <si>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</si>
  <si>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</si>
  <si>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</si>
  <si>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</si>
  <si>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</si>
  <si>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</si>
  <si>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</si>
  <si>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</si>
  <si>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</si>
  <si>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</si>
  <si>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</si>
  <si>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</si>
  <si>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</si>
  <si>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</si>
  <si>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</si>
  <si>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</si>
  <si>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</si>
  <si>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</si>
  <si>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</si>
  <si>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</si>
  <si>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</si>
  <si>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</si>
  <si>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</si>
  <si>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</si>
  <si>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</si>
  <si>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</si>
  <si>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</si>
  <si>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</si>
  <si>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</si>
  <si>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</si>
  <si>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</si>
  <si>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</si>
  <si>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</si>
  <si>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</si>
  <si>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</si>
  <si>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</si>
  <si>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</si>
  <si>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</si>
  <si>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</si>
  <si>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</si>
  <si>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</si>
  <si>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</si>
  <si>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</si>
  <si>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</si>
  <si>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</si>
  <si>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</si>
  <si>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</si>
  <si>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</si>
  <si>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</si>
  <si>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</si>
  <si>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</si>
  <si>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</si>
  <si>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</si>
  <si>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</si>
  <si>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</si>
  <si>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</si>
  <si>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</si>
  <si>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</si>
  <si>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</si>
  <si>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</si>
  <si>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</si>
  <si>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</si>
  <si>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</si>
  <si>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</si>
  <si>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</si>
  <si>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</si>
  <si>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</si>
  <si>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</si>
  <si>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</si>
  <si>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</si>
  <si>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</si>
  <si>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</si>
  <si>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</si>
  <si>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</si>
  <si>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</si>
  <si>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</si>
  <si>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</si>
  <si>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</si>
  <si>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</si>
  <si>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</si>
  <si>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</si>
  <si>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</si>
  <si>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</si>
  <si>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</si>
  <si>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</si>
  <si>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</si>
  <si>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</si>
  <si>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</si>
  <si>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</si>
  <si>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</si>
  <si>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</si>
  <si>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</si>
  <si>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</si>
  <si>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</si>
  <si>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</si>
  <si>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</si>
  <si>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</si>
  <si>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</si>
  <si>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</si>
  <si>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</si>
  <si>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</si>
  <si>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</si>
  <si>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</si>
  <si>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</si>
  <si>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</si>
  <si>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</si>
  <si>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</si>
  <si>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</si>
  <si>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</si>
  <si>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</si>
  <si>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</si>
  <si>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</si>
  <si>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</si>
  <si>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</si>
  <si>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</si>
  <si>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</si>
  <si>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</si>
  <si>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</si>
  <si>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</si>
  <si>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</si>
  <si>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</si>
  <si>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</si>
  <si>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</si>
  <si>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</si>
  <si>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</si>
  <si>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</si>
  <si>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</si>
  <si>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</si>
  <si>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</si>
  <si>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</si>
  <si>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</si>
  <si>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</si>
  <si>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</si>
  <si>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</si>
  <si>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</si>
  <si>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</si>
  <si>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</si>
  <si>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</si>
  <si>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</si>
  <si>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</si>
  <si>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</si>
  <si>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</si>
  <si>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</si>
  <si>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</si>
  <si>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</si>
  <si>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</si>
  <si>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</si>
  <si>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</si>
  <si>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</si>
  <si>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</si>
  <si>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</si>
  <si>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</si>
  <si>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</si>
  <si>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</si>
  <si>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</si>
  <si>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</si>
  <si>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</si>
  <si>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</si>
  <si>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</si>
  <si>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</si>
  <si>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</si>
  <si>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</si>
  <si>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</si>
  <si>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</si>
  <si>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</si>
  <si>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</si>
  <si>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</si>
  <si>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</si>
  <si>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</si>
  <si>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</si>
  <si>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</si>
  <si>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</si>
  <si>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</si>
  <si>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</si>
  <si>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</si>
  <si>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</si>
  <si>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</si>
  <si>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</si>
  <si>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</si>
  <si>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</si>
  <si>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</si>
  <si>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</si>
  <si>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</si>
  <si>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</si>
  <si>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</si>
  <si>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</si>
  <si>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</si>
  <si>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</si>
  <si>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</si>
  <si>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</si>
  <si>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</si>
  <si>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</si>
  <si>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</si>
  <si>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</si>
  <si>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</si>
  <si>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</si>
  <si>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</si>
  <si>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</si>
  <si>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</si>
  <si>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</si>
  <si>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</si>
  <si>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</si>
  <si>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</si>
  <si>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</si>
  <si>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</si>
  <si>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</si>
  <si>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</si>
  <si>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</si>
  <si>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</si>
  <si>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</si>
  <si>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</si>
  <si>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</si>
  <si>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</si>
  <si>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</si>
  <si>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</si>
  <si>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</si>
  <si>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</si>
  <si>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</si>
  <si>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</si>
  <si>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</si>
  <si>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</si>
  <si>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</si>
  <si>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</si>
  <si>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</si>
  <si>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</si>
  <si>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</si>
  <si>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</si>
  <si>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</si>
  <si>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</si>
  <si>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</si>
  <si>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</si>
  <si>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</si>
  <si>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</si>
  <si>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</si>
  <si>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</si>
  <si>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</si>
  <si>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</si>
  <si>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</si>
  <si>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</si>
  <si>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</si>
  <si>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</si>
  <si>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</si>
  <si>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</si>
  <si>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</si>
  <si>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</si>
  <si>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</si>
  <si>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</si>
  <si>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</si>
  <si>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</si>
  <si>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</si>
  <si>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</si>
  <si>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</si>
  <si>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</si>
  <si>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</si>
  <si>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</si>
  <si>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</si>
  <si>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</si>
  <si>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</si>
  <si>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</si>
  <si>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</si>
  <si>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</si>
  <si>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</si>
  <si>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</si>
  <si>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</si>
  <si>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</si>
  <si>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</si>
  <si>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</si>
  <si>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</si>
  <si>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</si>
  <si>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</si>
  <si>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</si>
  <si>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</si>
  <si>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</si>
  <si>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</si>
  <si>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</si>
  <si>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</si>
  <si>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</si>
  <si>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</si>
  <si>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</si>
  <si>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</si>
  <si>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</si>
  <si>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</si>
  <si>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</si>
  <si>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</si>
  <si>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</si>
  <si>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</si>
  <si>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</si>
  <si>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</si>
  <si>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</si>
  <si>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</si>
  <si>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</si>
  <si>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</si>
  <si>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</si>
  <si>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</si>
  <si>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</si>
  <si>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</si>
  <si>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</si>
  <si>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</si>
  <si>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</si>
  <si>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</si>
  <si>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</si>
  <si>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</si>
  <si>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</si>
  <si>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</si>
  <si>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</si>
  <si>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</si>
  <si>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</si>
  <si>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</si>
  <si>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</si>
  <si>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</si>
  <si>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</si>
  <si>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</si>
  <si>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</si>
  <si>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</si>
  <si>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</si>
  <si>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</si>
  <si>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</si>
  <si>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</si>
  <si>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</si>
  <si>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</si>
  <si>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</si>
  <si>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</si>
  <si>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</si>
  <si>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</si>
  <si>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</si>
  <si>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</si>
  <si>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</si>
  <si>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</si>
  <si>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</si>
  <si>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</si>
  <si>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</si>
  <si>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</si>
  <si>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</si>
  <si>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</si>
  <si>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</si>
  <si>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</si>
  <si>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</si>
  <si>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</si>
  <si>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</si>
  <si>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</si>
  <si>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</si>
  <si>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</si>
  <si>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</si>
  <si>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</si>
  <si>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</si>
  <si>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</si>
  <si>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</si>
  <si>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</si>
  <si>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</si>
  <si>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</si>
  <si>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</si>
  <si>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</si>
  <si>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</si>
  <si>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</si>
  <si>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</si>
  <si>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</si>
  <si>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</si>
  <si>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</si>
  <si>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</si>
  <si>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</si>
  <si>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</si>
  <si>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</si>
  <si>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</si>
  <si>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</si>
  <si>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</si>
  <si>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</si>
  <si>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</si>
  <si>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</si>
  <si>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</si>
  <si>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</si>
  <si>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</si>
  <si>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</si>
  <si>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</si>
  <si>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</si>
  <si>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</si>
  <si>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</si>
  <si>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</si>
  <si>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</si>
  <si>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</si>
  <si>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</si>
  <si>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</si>
  <si>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</si>
  <si>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</si>
  <si>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</si>
  <si>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</si>
  <si>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</si>
  <si>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</si>
  <si>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</si>
  <si>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</si>
  <si>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</si>
  <si>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</si>
  <si>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</si>
  <si>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</si>
  <si>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</si>
  <si>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</si>
  <si>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</si>
  <si>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</si>
  <si>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</si>
  <si>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</si>
  <si>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</si>
  <si>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</si>
  <si>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</si>
  <si>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</si>
  <si>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</si>
  <si>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</si>
  <si>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</si>
  <si>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</si>
  <si>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</si>
  <si>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</si>
  <si>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</si>
  <si>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</si>
  <si>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</si>
  <si>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</si>
  <si>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</si>
  <si>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</si>
  <si>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</si>
  <si>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</si>
  <si>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</si>
  <si>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</si>
  <si>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</si>
  <si>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</si>
  <si>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</si>
  <si>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</si>
  <si>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</si>
  <si>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</si>
  <si>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</si>
  <si>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</si>
  <si>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</si>
  <si>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</si>
  <si>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</si>
  <si>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</si>
  <si>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</si>
  <si>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</si>
  <si>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</si>
  <si>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</si>
  <si>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</si>
  <si>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</si>
  <si>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</si>
  <si>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</si>
  <si>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</si>
  <si>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</si>
  <si>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</si>
  <si>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</si>
  <si>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</si>
  <si>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</si>
  <si>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</si>
  <si>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</si>
  <si>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</si>
  <si>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</si>
  <si>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</si>
  <si>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</si>
  <si>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</si>
  <si>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</si>
  <si>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</si>
  <si>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</si>
  <si>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</si>
  <si>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</si>
  <si>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</si>
  <si>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</si>
  <si>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</si>
  <si>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</si>
  <si>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</si>
  <si>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</si>
  <si>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</si>
  <si>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</si>
  <si>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</si>
  <si>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</si>
  <si>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</si>
  <si>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</si>
  <si>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</si>
  <si>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</si>
  <si>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</si>
  <si>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</si>
  <si>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</si>
  <si>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</si>
  <si>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</si>
  <si>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</si>
  <si>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</si>
  <si>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</si>
  <si>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</si>
  <si>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</si>
  <si>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</si>
  <si>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</si>
  <si>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</si>
  <si>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</si>
  <si>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</si>
  <si>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</si>
  <si>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</si>
  <si>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</si>
  <si>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</si>
  <si>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</si>
  <si>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</si>
  <si>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</si>
  <si>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</si>
  <si>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</si>
  <si>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</si>
  <si>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</si>
  <si>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</si>
  <si>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</si>
  <si>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</si>
  <si>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</si>
  <si>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</si>
  <si>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</si>
  <si>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</si>
  <si>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</si>
  <si>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</si>
  <si>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</si>
  <si>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</si>
  <si>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</si>
  <si>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</si>
  <si>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</si>
  <si>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</si>
  <si>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</si>
  <si>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</si>
  <si>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</si>
  <si>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</si>
  <si>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</si>
  <si>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</si>
  <si>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</si>
  <si>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</si>
  <si>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</si>
  <si>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</si>
  <si>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</si>
  <si>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</si>
  <si>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</si>
  <si>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</si>
  <si>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</si>
  <si>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</si>
  <si>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</si>
  <si>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</si>
  <si>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</si>
  <si>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</si>
  <si>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</si>
  <si>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</si>
  <si>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</si>
  <si>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</si>
  <si>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</si>
  <si>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</si>
  <si>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</si>
  <si>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</si>
  <si>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</si>
  <si>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</si>
  <si>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</si>
  <si>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</si>
  <si>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</si>
  <si>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</si>
  <si>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</si>
  <si>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</si>
  <si>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</si>
  <si>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</si>
  <si>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</si>
  <si>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</si>
  <si>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</si>
  <si>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</si>
  <si>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</si>
  <si>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</si>
  <si>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</si>
  <si>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</si>
  <si>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</si>
  <si>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</si>
  <si>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</si>
  <si>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</si>
  <si>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</si>
  <si>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</si>
  <si>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</si>
  <si>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</si>
  <si>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</si>
  <si>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</si>
  <si>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</si>
  <si>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</si>
  <si>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</si>
  <si>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</si>
  <si>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</si>
  <si>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</si>
  <si>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</si>
  <si>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</si>
  <si>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</si>
  <si>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</si>
  <si>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</si>
  <si>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</si>
  <si>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</si>
  <si>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</si>
  <si>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</si>
  <si>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</si>
  <si>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</si>
  <si>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</si>
  <si>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</si>
  <si>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</si>
  <si>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</si>
  <si>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</si>
  <si>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</si>
  <si>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</si>
  <si>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</si>
  <si>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</si>
  <si>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</si>
  <si>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</si>
  <si>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</si>
  <si>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</si>
  <si>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</si>
  <si>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</si>
  <si>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</si>
  <si>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</si>
  <si>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</si>
  <si>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</si>
  <si>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</si>
  <si>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</si>
  <si>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</si>
  <si>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</si>
  <si>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</si>
  <si>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</si>
  <si>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</si>
  <si>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</si>
  <si>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</si>
  <si>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</si>
  <si>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</si>
  <si>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</si>
  <si>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</si>
  <si>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</si>
  <si>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</si>
  <si>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</si>
  <si>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</si>
  <si>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</si>
  <si>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</si>
  <si>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</si>
  <si>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</si>
  <si>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</si>
  <si>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</si>
  <si>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</si>
  <si>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</si>
  <si>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</si>
  <si>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</si>
  <si>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</si>
  <si>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</si>
  <si>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</si>
  <si>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</si>
  <si>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</si>
  <si>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</si>
  <si>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</si>
  <si>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</si>
  <si>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</si>
  <si>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</si>
  <si>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</si>
  <si>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</si>
  <si>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</si>
  <si>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</si>
  <si>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</si>
  <si>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</si>
  <si>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</si>
  <si>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</si>
  <si>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</si>
  <si>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</si>
  <si>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</si>
  <si>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</si>
  <si>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</si>
  <si>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</si>
  <si>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</si>
  <si>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</si>
  <si>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</si>
  <si>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</si>
  <si>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</si>
  <si>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</si>
  <si>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</si>
  <si>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</si>
  <si>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</si>
  <si>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</si>
  <si>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</si>
  <si>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</si>
  <si>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</si>
  <si>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</si>
  <si>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</si>
  <si>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</si>
  <si>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</si>
  <si>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</si>
  <si>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</si>
  <si>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</si>
  <si>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</si>
  <si>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</si>
  <si>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</si>
  <si>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</si>
  <si>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</si>
  <si>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</si>
  <si>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</si>
  <si>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</si>
  <si>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</si>
  <si>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</si>
  <si>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</si>
  <si>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</si>
  <si>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</si>
  <si>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</si>
  <si>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</si>
  <si>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</si>
  <si>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</si>
  <si>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</si>
  <si>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</si>
  <si>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</si>
  <si>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</si>
  <si>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</si>
  <si>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</si>
  <si>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</si>
  <si>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</si>
  <si>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</si>
  <si>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</si>
  <si>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</si>
  <si>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</si>
  <si>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</si>
  <si>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</si>
  <si>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</si>
  <si>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</si>
  <si>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</si>
  <si>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</si>
  <si>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</si>
  <si>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</si>
  <si>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</si>
  <si>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</si>
  <si>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</si>
  <si>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</si>
  <si>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</si>
  <si>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</si>
  <si>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</si>
  <si>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</si>
  <si>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</si>
  <si>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</si>
  <si>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</si>
  <si>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</si>
  <si>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</si>
  <si>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</si>
  <si>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</si>
  <si>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</si>
  <si>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</si>
  <si>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</si>
  <si>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</si>
  <si>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</si>
  <si>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</si>
  <si>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</si>
  <si>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</si>
  <si>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</si>
  <si>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</si>
  <si>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</si>
  <si>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</si>
  <si>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</si>
  <si>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</si>
  <si>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</si>
  <si>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</si>
  <si>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</si>
  <si>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</si>
  <si>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</si>
  <si>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</si>
  <si>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</si>
  <si>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</si>
  <si>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</si>
  <si>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</si>
  <si>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</si>
  <si>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</si>
  <si>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</si>
  <si>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</si>
  <si>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</si>
  <si>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</si>
  <si>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</si>
  <si>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</si>
  <si>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</si>
  <si>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</si>
  <si>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</si>
  <si>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</si>
  <si>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</si>
  <si>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</si>
  <si>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</si>
  <si>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</si>
  <si>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</si>
  <si>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</si>
  <si>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</si>
  <si>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</si>
  <si>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</si>
  <si>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</si>
  <si>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</si>
  <si>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</si>
  <si>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</si>
  <si>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</si>
  <si>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</si>
  <si>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</si>
  <si>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</si>
  <si>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</si>
  <si>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</si>
  <si>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</si>
  <si>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</si>
  <si>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</si>
  <si>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</si>
  <si>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</si>
  <si>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</si>
  <si>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</si>
  <si>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</si>
  <si>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</si>
  <si>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</si>
  <si>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</si>
  <si>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</si>
  <si>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</si>
  <si>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</si>
  <si>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</si>
  <si>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</si>
  <si>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</si>
  <si>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</si>
  <si>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</si>
  <si>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</si>
  <si>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</si>
  <si>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</si>
  <si>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</si>
  <si>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</si>
  <si>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</si>
  <si>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</si>
  <si>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</si>
  <si>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</si>
  <si>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</si>
  <si>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</si>
  <si>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</si>
  <si>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</si>
  <si>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</si>
  <si>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</si>
  <si>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</si>
  <si>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</si>
  <si>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</si>
  <si>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</si>
  <si>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</si>
  <si>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</si>
  <si>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</si>
  <si>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</si>
  <si>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</si>
  <si>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</si>
  <si>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</si>
  <si>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</si>
  <si>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</si>
  <si>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</si>
  <si>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</si>
  <si>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</si>
  <si>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</si>
  <si>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</si>
  <si>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</si>
  <si>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</si>
  <si>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</si>
  <si>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</si>
  <si>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</si>
  <si>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</si>
  <si>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</si>
  <si>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</si>
  <si>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</si>
  <si>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</si>
  <si>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</si>
  <si>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</si>
  <si>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</si>
  <si>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</si>
  <si>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</si>
  <si>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</si>
  <si>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</si>
  <si>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</si>
  <si>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</si>
  <si>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</si>
  <si>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</si>
  <si>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</si>
  <si>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</si>
  <si>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</si>
  <si>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</si>
  <si>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</si>
  <si>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</si>
  <si>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</si>
  <si>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</si>
  <si>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</si>
  <si>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</si>
  <si>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</si>
  <si>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</si>
  <si>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</si>
  <si>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</si>
  <si>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</si>
  <si>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</si>
  <si>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</si>
  <si>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</si>
  <si>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</si>
  <si>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</si>
  <si>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</si>
  <si>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</si>
  <si>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</si>
  <si>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</si>
  <si>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</si>
  <si>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</si>
  <si>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</si>
  <si>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</si>
  <si>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</si>
  <si>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</si>
  <si>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</si>
  <si>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</si>
  <si>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</si>
  <si>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</si>
  <si>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</si>
  <si>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</si>
  <si>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</si>
  <si>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</si>
  <si>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</si>
  <si>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</si>
  <si>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</si>
  <si>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</si>
  <si>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</si>
  <si>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</si>
  <si>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</si>
  <si>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</si>
  <si>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</si>
  <si>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</si>
  <si>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</si>
  <si>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</si>
  <si>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</si>
  <si>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</si>
  <si>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</si>
  <si>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</si>
  <si>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</si>
  <si>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</si>
  <si>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</si>
  <si>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</si>
  <si>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</si>
  <si>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</si>
  <si>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</si>
  <si>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</si>
  <si>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</si>
  <si>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</si>
  <si>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</si>
  <si>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</si>
  <si>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</si>
  <si>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</si>
  <si>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</si>
  <si>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</si>
  <si>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</si>
  <si>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</si>
  <si>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</si>
  <si>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</si>
  <si>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</si>
  <si>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</si>
  <si>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</si>
  <si>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</si>
  <si>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</si>
  <si>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</si>
  <si>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</si>
  <si>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</si>
  <si>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</si>
  <si>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</si>
  <si>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</si>
  <si>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</si>
  <si>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</si>
  <si>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</si>
  <si>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</si>
  <si>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</si>
  <si>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</si>
  <si>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</si>
  <si>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</si>
  <si>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</si>
  <si>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</si>
  <si>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</si>
  <si>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</si>
  <si>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</si>
  <si>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</si>
  <si>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</si>
  <si>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</si>
  <si>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</si>
  <si>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</si>
  <si>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</si>
  <si>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</si>
  <si>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</si>
  <si>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</si>
  <si>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</si>
  <si>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</si>
  <si>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</si>
  <si>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</si>
  <si>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</si>
  <si>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</si>
  <si>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</si>
  <si>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</si>
  <si>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</si>
  <si>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</si>
  <si>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</si>
  <si>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</si>
  <si>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</si>
  <si>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</si>
  <si>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</si>
  <si>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</si>
  <si>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</si>
  <si>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</si>
  <si>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</si>
  <si>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</si>
  <si>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</si>
  <si>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</si>
  <si>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</si>
  <si>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</si>
  <si>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</si>
  <si>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</si>
  <si>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</si>
  <si>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</si>
  <si>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</si>
  <si>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</si>
  <si>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</si>
  <si>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</si>
  <si>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</si>
  <si>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</si>
  <si>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</si>
  <si>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</si>
  <si>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</si>
  <si>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</si>
  <si>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</si>
  <si>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</si>
  <si>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</si>
  <si>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</si>
  <si>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</si>
  <si>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</si>
  <si>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</si>
  <si>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</si>
  <si>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</si>
  <si>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</si>
  <si>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</si>
  <si>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</si>
  <si>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</si>
  <si>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</si>
  <si>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</si>
  <si>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</si>
  <si>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</si>
  <si>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</si>
  <si>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</si>
  <si>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</si>
  <si>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</si>
  <si>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</si>
  <si>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</si>
  <si>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</si>
  <si>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</si>
  <si>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</si>
  <si>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</si>
  <si>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</si>
  <si>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</si>
  <si>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</si>
  <si>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</si>
  <si>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</si>
  <si>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</si>
  <si>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</si>
  <si>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</si>
  <si>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</si>
  <si>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</si>
  <si>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</si>
  <si>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</si>
  <si>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</si>
  <si>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</si>
  <si>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</si>
  <si>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</si>
  <si>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</si>
  <si>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</si>
  <si>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</si>
  <si>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</si>
  <si>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</si>
  <si>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</si>
  <si>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</si>
  <si>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</si>
  <si>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</si>
  <si>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</si>
  <si>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</si>
  <si>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</si>
  <si>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</si>
  <si>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</si>
  <si>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</si>
  <si>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</si>
  <si>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</si>
  <si>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</si>
  <si>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</si>
  <si>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</si>
  <si>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</si>
  <si>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</si>
  <si>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</si>
  <si>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</si>
  <si>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</si>
  <si>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</si>
  <si>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</si>
  <si>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</si>
  <si>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</si>
  <si>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</si>
  <si>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</si>
  <si>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</si>
  <si>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</si>
  <si>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</si>
  <si>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</si>
  <si>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</si>
  <si>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</si>
  <si>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</si>
  <si>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</si>
  <si>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</si>
  <si>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</si>
  <si>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</si>
  <si>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</si>
  <si>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</si>
  <si>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</si>
  <si>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</si>
  <si>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</si>
  <si>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</si>
  <si>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</si>
  <si>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</si>
  <si>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</si>
  <si>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</si>
  <si>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</si>
  <si>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</si>
  <si>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</si>
  <si>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</si>
  <si>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</si>
  <si>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</si>
  <si>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</si>
  <si>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</si>
  <si>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</si>
  <si>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</si>
  <si>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</si>
  <si>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</si>
  <si>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</si>
  <si>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</si>
  <si>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</si>
  <si>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</si>
  <si>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</si>
  <si>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</si>
  <si>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</si>
  <si>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</si>
  <si>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</si>
  <si>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</si>
  <si>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</si>
  <si>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</si>
  <si>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</si>
  <si>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</si>
  <si>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</si>
  <si>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</si>
  <si>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</si>
  <si>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</si>
  <si>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</si>
  <si>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</si>
  <si>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</si>
  <si>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</si>
  <si>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</si>
  <si>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</si>
  <si>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</si>
  <si>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</si>
  <si>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</si>
  <si>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</si>
  <si>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</si>
  <si>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</si>
  <si>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</si>
  <si>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</si>
  <si>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</si>
  <si>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</si>
  <si>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</si>
  <si>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</si>
  <si>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</si>
  <si>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</si>
  <si>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</si>
  <si>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</si>
  <si>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</si>
  <si>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</si>
  <si>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</si>
  <si>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</si>
  <si>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</si>
  <si>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</si>
  <si>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</si>
  <si>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</si>
  <si>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</si>
  <si>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</si>
  <si>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</si>
  <si>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</si>
  <si>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</si>
  <si>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</si>
  <si>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</si>
  <si>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</si>
  <si>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</si>
  <si>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</si>
  <si>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</si>
  <si>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</si>
  <si>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</si>
  <si>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</si>
  <si>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</si>
  <si>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</si>
  <si>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</si>
  <si>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</si>
  <si>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</si>
  <si>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</si>
  <si>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</si>
  <si>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</si>
  <si>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</si>
  <si>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</si>
  <si>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</si>
  <si>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</si>
  <si>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</si>
  <si>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</si>
  <si>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</si>
  <si>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</si>
  <si>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</si>
  <si>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</si>
  <si>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</si>
  <si>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</si>
  <si>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</si>
  <si>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</si>
  <si>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</si>
  <si>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</si>
  <si>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</si>
  <si>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</si>
  <si>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</si>
  <si>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</si>
  <si>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</si>
  <si>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</si>
  <si>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</si>
  <si>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</si>
  <si>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</si>
  <si>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</si>
  <si>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</si>
  <si>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</si>
  <si>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</si>
  <si>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</si>
  <si>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</si>
  <si>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</si>
  <si>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</si>
  <si>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</si>
  <si>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</si>
  <si>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</si>
  <si>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</si>
  <si>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</si>
  <si>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</si>
  <si>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</si>
  <si>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</si>
  <si>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</si>
  <si>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</si>
  <si>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</si>
  <si>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</si>
  <si>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</si>
  <si>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</si>
  <si>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</si>
  <si>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</si>
  <si>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</si>
  <si>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</si>
  <si>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</si>
  <si>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</si>
  <si>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</si>
  <si>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</si>
  <si>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</si>
  <si>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</si>
  <si>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</si>
  <si>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</si>
  <si>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</si>
  <si>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</si>
  <si>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</si>
  <si>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</si>
  <si>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</si>
  <si>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</si>
  <si>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</si>
  <si>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</si>
  <si>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</si>
  <si>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</si>
  <si>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</si>
  <si>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</si>
  <si>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</si>
  <si>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</si>
  <si>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</si>
  <si>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</si>
  <si>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</si>
  <si>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</si>
  <si>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</si>
  <si>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</si>
  <si>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</si>
  <si>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</si>
  <si>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</si>
  <si>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</si>
  <si>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</si>
  <si>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</si>
  <si>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</si>
  <si>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</si>
  <si>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</si>
  <si>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</si>
  <si>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</si>
  <si>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</si>
  <si>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</si>
  <si>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</si>
  <si>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</si>
  <si>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</si>
  <si>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</si>
  <si>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</si>
  <si>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</si>
  <si>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</si>
  <si>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</si>
  <si>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</si>
  <si>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</si>
  <si>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</si>
  <si>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</si>
  <si>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</si>
  <si>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</si>
  <si>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</si>
  <si>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</si>
  <si>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</si>
  <si>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</si>
  <si>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</si>
  <si>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</si>
  <si>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</si>
  <si>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</si>
  <si>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</si>
  <si>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</si>
  <si>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</si>
  <si>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</si>
  <si>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</si>
  <si>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</si>
  <si>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</si>
  <si>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</si>
  <si>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</si>
  <si>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</si>
  <si>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</si>
  <si>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</si>
  <si>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</si>
  <si>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</si>
  <si>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</si>
  <si>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</si>
  <si>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</si>
  <si>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</si>
  <si>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</si>
  <si>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</si>
  <si>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</si>
  <si>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</si>
  <si>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</si>
  <si>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</si>
  <si>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</si>
  <si>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</si>
  <si>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</si>
  <si>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</si>
  <si>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</si>
  <si>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</si>
  <si>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</si>
  <si>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</si>
  <si>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</si>
  <si>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</si>
  <si>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</si>
  <si>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</si>
  <si>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</si>
  <si>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</si>
  <si>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</si>
  <si>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</si>
  <si>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</si>
  <si>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</si>
  <si>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</si>
  <si>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</si>
  <si>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</si>
  <si>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</si>
  <si>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</si>
  <si>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</si>
  <si>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</si>
  <si>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</si>
  <si>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</si>
  <si>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</si>
  <si>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</si>
  <si>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</si>
  <si>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</si>
  <si>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</si>
  <si>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</si>
  <si>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</si>
  <si>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</si>
  <si>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</si>
  <si>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</si>
  <si>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</si>
  <si>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</si>
  <si>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</si>
  <si>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</si>
  <si>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</si>
  <si>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</si>
  <si>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</si>
  <si>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</si>
  <si>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</si>
  <si>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</si>
  <si>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</si>
  <si>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</si>
  <si>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</si>
  <si>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</si>
  <si>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</si>
  <si>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</si>
  <si>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</si>
  <si>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</si>
  <si>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</si>
  <si>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</si>
  <si>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</si>
  <si>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</si>
  <si>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</si>
  <si>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</si>
  <si>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</si>
  <si>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</si>
  <si>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</si>
  <si>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</si>
  <si>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</si>
  <si>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</si>
  <si>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</si>
  <si>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</si>
  <si>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</si>
  <si>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</si>
  <si>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</si>
  <si>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</si>
  <si>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</si>
  <si>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</si>
  <si>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</si>
  <si>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</si>
  <si>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</si>
  <si>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</si>
  <si>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</si>
  <si>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</si>
  <si>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</si>
  <si>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</si>
  <si>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</si>
  <si>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</si>
  <si>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</si>
  <si>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</si>
  <si>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</si>
  <si>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</si>
  <si>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</si>
  <si>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</si>
  <si>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</si>
  <si>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</si>
  <si>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</si>
  <si>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</si>
  <si>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</si>
  <si>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</si>
  <si>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</si>
  <si>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</si>
  <si>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</si>
  <si>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</si>
  <si>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</si>
  <si>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</si>
  <si>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</si>
  <si>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</si>
  <si>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</si>
  <si>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</si>
  <si>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</si>
  <si>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</si>
  <si>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</si>
  <si>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</si>
  <si>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</si>
  <si>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</si>
  <si>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</si>
  <si>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</si>
  <si>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</si>
  <si>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</si>
  <si>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</si>
  <si>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</si>
  <si>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</si>
  <si>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</si>
  <si>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</si>
  <si>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</si>
  <si>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</si>
  <si>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</si>
  <si>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</si>
  <si>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</si>
  <si>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</si>
  <si>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</si>
  <si>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</si>
  <si>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</si>
  <si>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</si>
  <si>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</si>
  <si>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</si>
  <si>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</si>
  <si>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</si>
  <si>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</si>
  <si>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</si>
  <si>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</si>
  <si>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</si>
  <si>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</si>
  <si>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</si>
  <si>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</si>
  <si>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</si>
  <si>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</si>
  <si>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</si>
  <si>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</si>
  <si>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</si>
  <si>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</si>
  <si>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</si>
  <si>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</si>
  <si>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</si>
  <si>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</si>
  <si>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</si>
  <si>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</si>
  <si>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</si>
  <si>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</si>
  <si>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</si>
  <si>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</si>
  <si>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</si>
  <si>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</si>
  <si>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</si>
  <si>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</si>
  <si>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</si>
  <si>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</si>
  <si>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</si>
  <si>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</si>
  <si>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</si>
  <si>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</si>
  <si>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</si>
  <si>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</si>
  <si>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</si>
  <si>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</si>
  <si>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</si>
  <si>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</si>
  <si>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</si>
  <si>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</si>
  <si>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</si>
  <si>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</si>
  <si>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</si>
  <si>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</si>
  <si>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</si>
  <si>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</si>
  <si>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</si>
  <si>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</si>
  <si>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</si>
  <si>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</si>
  <si>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</si>
  <si>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</si>
  <si>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</si>
  <si>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</si>
  <si>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</si>
  <si>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</si>
  <si>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</si>
  <si>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</si>
  <si>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</si>
  <si>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</si>
  <si>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</si>
  <si>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</si>
  <si>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</si>
  <si>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</si>
  <si>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</si>
  <si>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</si>
  <si>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</si>
  <si>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</si>
  <si>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</si>
  <si>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</si>
  <si>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</si>
  <si>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</si>
  <si>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</si>
  <si>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</si>
  <si>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</si>
  <si>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</si>
  <si>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</si>
  <si>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</si>
  <si>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</si>
  <si>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</si>
  <si>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</si>
  <si>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</si>
  <si>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</si>
  <si>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</si>
  <si>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</si>
  <si>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</si>
  <si>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</si>
  <si>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</si>
  <si>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</si>
  <si>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</si>
  <si>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</si>
  <si>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</si>
  <si>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</si>
  <si>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</si>
  <si>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</si>
  <si>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</si>
  <si>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</si>
  <si>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</si>
  <si>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</si>
  <si>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</si>
  <si>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</si>
  <si>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</si>
  <si>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</si>
  <si>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</si>
  <si>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</si>
  <si>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</si>
  <si>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</si>
  <si>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</si>
  <si>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</si>
  <si>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</si>
  <si>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</si>
  <si>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</si>
  <si>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</si>
  <si>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</si>
  <si>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</si>
  <si>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</si>
  <si>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</si>
  <si>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</si>
  <si>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</si>
  <si>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</si>
  <si>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</si>
  <si>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</si>
  <si>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</si>
  <si>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</si>
  <si>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</si>
  <si>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</si>
  <si>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</si>
  <si>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</si>
  <si>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</si>
  <si>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</si>
  <si>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</si>
  <si>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</si>
  <si>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</si>
  <si>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</si>
  <si>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</si>
  <si>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</si>
  <si>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</si>
  <si>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</si>
  <si>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</si>
  <si>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</si>
  <si>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</si>
  <si>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</si>
  <si>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</si>
  <si>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</si>
  <si>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</si>
  <si>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</si>
  <si>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</si>
  <si>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</si>
  <si>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</si>
  <si>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</si>
  <si>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</si>
  <si>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</si>
  <si>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</si>
  <si>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</si>
  <si>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</si>
  <si>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</si>
  <si>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</si>
  <si>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</si>
  <si>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</si>
  <si>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</si>
  <si>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</si>
  <si>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</si>
  <si>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</si>
  <si>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</si>
  <si>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</si>
  <si>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</si>
  <si>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</si>
  <si>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</si>
  <si>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</si>
  <si>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</si>
  <si>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</si>
  <si>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</si>
  <si>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</si>
  <si>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</si>
  <si>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</si>
  <si>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</si>
  <si>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</si>
  <si>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</si>
  <si>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</si>
  <si>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</si>
  <si>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</si>
  <si>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</si>
  <si>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</si>
  <si>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</si>
  <si>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</si>
  <si>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</si>
  <si>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</si>
  <si>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</si>
  <si>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</si>
  <si>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</si>
  <si>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</si>
  <si>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</si>
  <si>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</si>
  <si>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</si>
  <si>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</si>
  <si>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</si>
  <si>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</si>
  <si>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</si>
  <si>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</si>
  <si>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</si>
  <si>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</si>
  <si>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</si>
  <si>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</si>
  <si>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</si>
  <si>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</si>
  <si>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</si>
  <si>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</si>
  <si>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</si>
  <si>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</si>
  <si>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</si>
  <si>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</si>
  <si>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</si>
  <si>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</si>
  <si>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</si>
  <si>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</si>
  <si>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</si>
  <si>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</si>
  <si>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</si>
  <si>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</si>
  <si>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</si>
  <si>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</si>
  <si>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</si>
  <si>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</si>
  <si>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</si>
  <si>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</si>
  <si>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</si>
  <si>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</si>
  <si>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</si>
  <si>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</si>
  <si>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</si>
  <si>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</si>
  <si>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</si>
  <si>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</si>
  <si>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</si>
  <si>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</si>
  <si>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</si>
  <si>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</si>
  <si>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</si>
  <si>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</si>
  <si>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</si>
  <si>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</si>
  <si>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</si>
  <si>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</si>
  <si>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</si>
  <si>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</si>
  <si>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</si>
  <si>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</si>
  <si>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</si>
  <si>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</si>
  <si>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</si>
  <si>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</si>
  <si>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</si>
  <si>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</si>
  <si>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</si>
  <si>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</si>
  <si>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</si>
  <si>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</si>
  <si>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</si>
  <si>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</si>
  <si>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</si>
  <si>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</si>
  <si>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</si>
  <si>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</si>
  <si>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</si>
  <si>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</si>
  <si>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</si>
  <si>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</si>
  <si>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</si>
  <si>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</si>
  <si>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</si>
  <si>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</si>
  <si>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</si>
  <si>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</si>
  <si>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</si>
  <si>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</si>
  <si>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</si>
  <si>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</si>
  <si>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</si>
  <si>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</si>
  <si>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</si>
  <si>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</si>
  <si>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</si>
  <si>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</si>
  <si>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</si>
  <si>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</si>
  <si>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</si>
  <si>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</si>
  <si>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</si>
  <si>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</si>
  <si>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</si>
  <si>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</si>
  <si>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</si>
  <si>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</si>
  <si>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</si>
  <si>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</si>
  <si>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</si>
  <si>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</si>
  <si>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</si>
  <si>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</si>
  <si>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</si>
  <si>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</si>
  <si>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</si>
  <si>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</si>
  <si>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</si>
  <si>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</si>
  <si>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</si>
  <si>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</si>
  <si>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</si>
  <si>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</si>
  <si>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</si>
  <si>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</si>
  <si>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</si>
  <si>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</si>
  <si>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</si>
  <si>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</si>
  <si>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</si>
  <si>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</si>
  <si>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</si>
  <si>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</si>
  <si>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</si>
  <si>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</si>
  <si>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</si>
  <si>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</si>
  <si>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</si>
  <si>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</si>
  <si>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</si>
  <si>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</si>
  <si>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</si>
  <si>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</si>
  <si>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</si>
  <si>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</si>
  <si>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</si>
  <si>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</si>
  <si>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</si>
  <si>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</si>
  <si>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</si>
  <si>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</si>
  <si>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</si>
  <si>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</si>
  <si>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</si>
  <si>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</si>
  <si>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</si>
  <si>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</si>
  <si>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</si>
  <si>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</si>
  <si>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</si>
  <si>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</si>
  <si>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</si>
  <si>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</si>
  <si>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</si>
  <si>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</si>
  <si>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</si>
  <si>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</si>
  <si>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</si>
  <si>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</si>
  <si>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</si>
  <si>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</si>
  <si>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</si>
  <si>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</si>
  <si>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</si>
  <si>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</si>
  <si>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</si>
  <si>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</si>
  <si>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</si>
  <si>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</si>
  <si>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</si>
  <si>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</si>
  <si>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</si>
  <si>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</si>
  <si>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</si>
  <si>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</si>
  <si>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</si>
  <si>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</si>
  <si>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</si>
  <si>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</si>
  <si>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</si>
  <si>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</si>
  <si>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</si>
  <si>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</si>
  <si>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</si>
  <si>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</si>
  <si>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</si>
  <si>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</si>
  <si>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</si>
  <si>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</si>
  <si>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</si>
  <si>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</si>
  <si>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</si>
  <si>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</si>
  <si>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</si>
  <si>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</si>
  <si>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</si>
  <si>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</si>
  <si>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</si>
  <si>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</si>
  <si>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</si>
  <si>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</si>
  <si>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</si>
  <si>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</si>
  <si>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</si>
  <si>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</si>
  <si>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</si>
  <si>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</si>
  <si>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</si>
  <si>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</si>
  <si>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</si>
  <si>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</si>
  <si>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</si>
  <si>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</si>
  <si>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</si>
  <si>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</si>
  <si>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</si>
  <si>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</si>
  <si>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</si>
  <si>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</si>
  <si>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</si>
  <si>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</si>
  <si>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</si>
  <si>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</si>
  <si>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</si>
  <si>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</si>
  <si>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</si>
  <si>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</si>
  <si>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</si>
  <si>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</si>
  <si>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</si>
  <si>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</si>
  <si>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</si>
  <si>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</si>
  <si>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</si>
  <si>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</si>
  <si>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</si>
  <si>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</si>
  <si>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</si>
  <si>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</si>
  <si>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</si>
  <si>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</si>
  <si>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</si>
  <si>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</si>
  <si>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</si>
  <si>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</si>
  <si>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</si>
  <si>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</si>
  <si>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</si>
  <si>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</si>
  <si>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</si>
  <si>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</si>
  <si>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</si>
  <si>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</si>
  <si>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</si>
  <si>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</si>
  <si>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</si>
  <si>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</si>
  <si>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</si>
  <si>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</si>
  <si>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</si>
  <si>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</si>
  <si>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</si>
  <si>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</si>
  <si>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</si>
  <si>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</si>
  <si>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</si>
  <si>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</si>
  <si>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</si>
  <si>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</si>
  <si>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</si>
  <si>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</si>
  <si>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</si>
  <si>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</si>
  <si>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</si>
  <si>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</si>
  <si>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</si>
  <si>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</si>
  <si>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</si>
  <si>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</si>
  <si>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</si>
  <si>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</si>
  <si>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</si>
  <si>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</si>
  <si>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</si>
  <si>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</si>
  <si>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</si>
  <si>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</si>
  <si>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</si>
  <si>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</si>
  <si>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</si>
  <si>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</si>
  <si>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</si>
  <si>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</si>
  <si>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</si>
  <si>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</si>
  <si>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</si>
  <si>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</si>
  <si>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</si>
  <si>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</si>
  <si>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</si>
  <si>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</si>
  <si>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</si>
  <si>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</si>
  <si>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</si>
  <si>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</si>
  <si>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</si>
  <si>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</si>
  <si>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</si>
  <si>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</si>
  <si>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</si>
  <si>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</si>
  <si>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</si>
  <si>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</si>
  <si>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</si>
  <si>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</si>
  <si>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</si>
  <si>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</si>
  <si>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</si>
  <si>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</si>
  <si>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</si>
  <si>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</si>
  <si>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</si>
  <si>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</si>
  <si>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</si>
  <si>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</si>
  <si>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</si>
  <si>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</si>
  <si>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</si>
  <si>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</si>
  <si>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</si>
  <si>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</si>
  <si>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</si>
  <si>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</si>
  <si>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</si>
  <si>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</si>
  <si>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</si>
  <si>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</si>
  <si>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</si>
  <si>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</si>
  <si>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</si>
  <si>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</si>
  <si>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</si>
  <si>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</si>
  <si>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</si>
  <si>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</si>
  <si>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</si>
  <si>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</si>
  <si>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</si>
  <si>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</si>
  <si>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</si>
  <si>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</si>
  <si>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</si>
  <si>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</si>
  <si>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</si>
  <si>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</si>
  <si>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</si>
  <si>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</si>
  <si>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</si>
  <si>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</si>
  <si>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</si>
  <si>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</si>
  <si>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</si>
  <si>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</si>
  <si>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</si>
  <si>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</si>
  <si>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</si>
  <si>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</si>
  <si>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</si>
  <si>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</si>
  <si>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</si>
  <si>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</si>
  <si>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</si>
  <si>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</si>
  <si>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</si>
  <si>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</si>
  <si>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</si>
  <si>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</si>
  <si>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</si>
  <si>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</si>
  <si>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</si>
  <si>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</si>
  <si>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</si>
  <si>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</si>
  <si>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</si>
  <si>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</si>
  <si>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</si>
  <si>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</si>
  <si>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</si>
  <si>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</si>
  <si>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</si>
  <si>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</si>
  <si>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</si>
  <si>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</si>
  <si>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</si>
  <si>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</si>
  <si>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</si>
  <si>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</si>
  <si>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</si>
  <si>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</si>
  <si>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</si>
  <si>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</si>
  <si>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</si>
  <si>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</si>
  <si>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</si>
  <si>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</si>
  <si>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</si>
  <si>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</si>
  <si>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</si>
  <si>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</si>
  <si>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</si>
  <si>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</si>
  <si>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</si>
  <si>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</si>
  <si>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</si>
  <si>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</si>
  <si>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</si>
  <si>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</si>
  <si>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</si>
  <si>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</si>
  <si>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</si>
  <si>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</si>
  <si>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</si>
  <si>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</si>
  <si>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</si>
  <si>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</si>
  <si>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</si>
  <si>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</si>
  <si>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</si>
  <si>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</si>
  <si>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</si>
  <si>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</si>
  <si>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</si>
  <si>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</si>
  <si>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</si>
  <si>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</si>
  <si>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</si>
  <si>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</si>
  <si>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</si>
  <si>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</si>
  <si>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</si>
  <si>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</si>
  <si>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</si>
  <si>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</si>
  <si>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</si>
  <si>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</si>
  <si>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</si>
  <si>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</si>
  <si>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</si>
  <si>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</si>
  <si>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</si>
  <si>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</si>
  <si>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</si>
  <si>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</si>
  <si>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</si>
  <si>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</si>
  <si>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</si>
  <si>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</si>
  <si>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</si>
  <si>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</si>
  <si>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</si>
  <si>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</si>
  <si>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</si>
  <si>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</si>
  <si>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</si>
  <si>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</si>
  <si>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</si>
  <si>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</si>
  <si>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</si>
  <si>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</si>
  <si>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</si>
  <si>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</si>
  <si>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</si>
  <si>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</si>
  <si>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</si>
  <si>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</si>
  <si>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</si>
  <si>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</si>
  <si>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</si>
  <si>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</si>
  <si>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</si>
  <si>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</si>
  <si>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</si>
  <si>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</si>
  <si>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</si>
  <si>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</si>
  <si>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</si>
  <si>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</si>
  <si>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</si>
  <si>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</si>
  <si>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</si>
  <si>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</si>
  <si>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</si>
  <si>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</si>
  <si>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</si>
  <si>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</si>
  <si>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</si>
  <si>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</si>
  <si>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</si>
  <si>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</si>
  <si>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</si>
  <si>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</si>
  <si>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</si>
  <si>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</si>
  <si>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</si>
  <si>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</si>
  <si>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</si>
  <si>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</si>
  <si>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</si>
  <si>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</si>
  <si>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</si>
  <si>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</si>
  <si>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</si>
  <si>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</si>
  <si>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</si>
  <si>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</si>
  <si>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</si>
  <si>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</si>
  <si>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</si>
  <si>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</si>
  <si>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</si>
  <si>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</si>
  <si>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</si>
  <si>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</si>
  <si>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</si>
  <si>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</si>
  <si>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</si>
  <si>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</si>
  <si>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</si>
  <si>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</si>
  <si>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</si>
  <si>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</si>
  <si>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</si>
  <si>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</si>
  <si>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</si>
  <si>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</si>
  <si>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</si>
  <si>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</si>
  <si>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</si>
  <si>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</si>
  <si>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</si>
  <si>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</si>
  <si>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</si>
  <si>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</si>
  <si>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</si>
  <si>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</si>
  <si>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</si>
  <si>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</si>
  <si>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</si>
  <si>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</si>
  <si>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</si>
  <si>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</si>
  <si>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</si>
  <si>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</si>
  <si>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</si>
  <si>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</si>
  <si>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</si>
  <si>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</si>
  <si>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</si>
  <si>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</si>
  <si>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</si>
  <si>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</si>
  <si>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</si>
  <si>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</si>
  <si>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</si>
  <si>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</si>
  <si>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</si>
  <si>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</si>
  <si>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</si>
  <si>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</si>
  <si>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</si>
  <si>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</si>
  <si>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</si>
  <si>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</si>
  <si>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</si>
  <si>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</si>
  <si>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</si>
  <si>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</si>
  <si>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</si>
  <si>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</si>
  <si>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</si>
  <si>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</si>
  <si>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</si>
  <si>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</si>
  <si>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</si>
  <si>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</si>
  <si>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</si>
  <si>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</si>
  <si>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</si>
  <si>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</si>
  <si>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</si>
  <si>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</si>
  <si>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</si>
  <si>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</si>
  <si>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</si>
  <si>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</si>
  <si>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</si>
  <si>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</si>
  <si>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</si>
  <si>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</si>
  <si>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</si>
  <si>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</si>
  <si>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</si>
  <si>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</si>
  <si>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</si>
  <si>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</si>
  <si>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</si>
  <si>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</si>
  <si>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</si>
  <si>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</si>
  <si>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</si>
  <si>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</si>
  <si>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</si>
  <si>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</si>
  <si>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</si>
  <si>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</si>
  <si>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</si>
  <si>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</si>
  <si>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</si>
  <si>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</si>
  <si>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</si>
  <si>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</si>
  <si>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</si>
  <si>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</si>
  <si>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</si>
  <si>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</si>
  <si>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</si>
  <si>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</si>
  <si>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</si>
  <si>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</si>
  <si>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</si>
  <si>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</si>
  <si>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</si>
  <si>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</si>
  <si>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</si>
  <si>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</si>
  <si>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</si>
  <si>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PCM-20251104-00001724</t>
  </si>
  <si>
    <t>EM team on the way need 120 Min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</si>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</sst>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9" totalsRowShown="0" headerRowDxfId="31" dataDxfId="30" headerRowBorderDxfId="28" tableBorderDxfId="29">
  <autoFilter ref="A1:L3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302.78402974537312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0.16700428241165355</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45965.732455671299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45965.732455671299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45965.732455671299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45965.732455671299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45965.732455671299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45965.732455671299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45965.732455671299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45965.732455671299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45965.732455671299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45965.732455671299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45965.732455671299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45965.732455671299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45965.732455671299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45965.732455671299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45965.732455671299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45965.732455671299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45965.732455671299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45965.732455671299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45965.732455671299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45965.732455671299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45965.732455671299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45965.732455671299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45965.732455671299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45965.732455671299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45965.732455671299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45965.732455671299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45965.732455671299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45965.732455671299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45965.732455671299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45965.732455671299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45965.732455671299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45965.732455671299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45965.732455671299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45965.732455671299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45965.732455671299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45965.732455671299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45965.732455671299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45965.732455671299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45965.732455671299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45965.732455671299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45965.732455671299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45965.732455671299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45965.732455671299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45965.732455671299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45965.732455671299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45965.732455671299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45965.732455671299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45965.732455671299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45965.732455671299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45965.732455671299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45965.732455671299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45965.732455671299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45965.732455671299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45965.732455671299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45965.732455671299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45965.732455671299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45965.732455671299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45965.732455671299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45965.732455671299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45965.732455671299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45965.732455671299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45965.732455671299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45965.732455671299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45965.732455671299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45965.732455671299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45965.732455671299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45965.732455671299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45965.732455671299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45965.732455671299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45965.732455671299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45965.732455671299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45965.732455671299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45965.732455671299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45965.732455671299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45965.732455671299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45965.732455671299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45965.732455671299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45965.732455671299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45965.732455671299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45965.732455671299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45965.732455671299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45965.732455671299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45965.732455671299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45965.732455671299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45965.732455671299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45965.732455671299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45965.732455671299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45965.732455671299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45965.732455671299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45965.732455671299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45965.732455671299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45965.732455671299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45965.732455671299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45965.732455671299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45965.732455671299</v>
      </c>
      <c r="H98" s="135"/>
      <c r="I98" s="133" t="str">
        <f>IFERROR(VLOOKUP(D98,DB!A:F,6,0),"")</f>
        <v/>
      </c>
      <c r="J98" s="133" t="str">
        <f>IFERROR(VLOOKUP(D98,DB!A:G,7,0),"")</f>
        <v/>
      </c>
      <c r="K98" s="137"/>
      <c r="L98" s="138" t="str">
        <f>IFERROR(VLOOKUP(D98,DB!A:I,9,0),"")</f>
        <v/>
      </c>
    </row>
    <row r="99" spans="1:12" ht="15" customHeight="1">
      <c r="A99" s="144"/>
      <c r="B99" s="145" t="str">
        <f>IFERROR(VLOOKUP(D99,DB!A:K,11,0),"")</f>
        <v/>
      </c>
      <c r="C99" s="145"/>
      <c r="D99" s="145"/>
      <c r="E99" s="146"/>
      <c r="F99" s="147"/>
      <c r="G99" s="148">
        <f ca="1">IFERROR(NOW()-F99,"")</f>
        <v>45965.732455671299</v>
      </c>
      <c r="H99" s="147"/>
      <c r="I99" s="145" t="str">
        <f>IFERROR(VLOOKUP(D99,DB!A:F,6,0),"")</f>
        <v/>
      </c>
      <c r="J99" s="145" t="str">
        <f>IFERROR(VLOOKUP(D99,DB!A:G,7,0),"")</f>
        <v/>
      </c>
      <c r="K99" s="149"/>
      <c r="L99" s="150" t="str">
        <f>IFERROR(VLOOKUP(D99,DB!A:I,9,0),"")</f>
        <v/>
      </c>
    </row>
  </sheetData>
  <customSheetViews>
    <customSheetView guid="{F6042A99-DD27-4453-835D-0834D95730CC}" filter="1" showAutoFilter="1">
      <pageMargins left="0" right="0" top="0" bottom="0" header="0" footer="0"/>
      <autoFilter ref="B1:M1" xr:uid="{48120B11-3CEB-4F9E-AD49-8BFB0C37CA6B}"/>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140.73261770833778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6.9903723379684379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45965.732455671299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45965.732455671299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45965.732455671299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45965.732455671299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45965.732455671299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45965.732455671299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45965.732455671299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45965.732455671299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45965.732455671299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45965.732455671299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45965.732455671299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45965.732455671299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45965.732455671299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45965.732455671299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45965.732455671299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45965.732455671299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45965.732455671299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45965.732455671299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45965.732455671299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45965.732455671299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45965.732455671299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45965.732455671299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45965.732455671299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45965.732455671299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45965.732455671299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45965.732455671299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45965.732455671299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45965.732455671299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45965.732455671299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45965.732455671299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45965.732455671299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45965.732455671299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45965.732455671299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45965.732455671299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45965.732455671299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45965.732455671299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45965.732455671299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45965.732455671299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45965.732455671299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45965.732455671299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45965.732455671299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45965.732455671299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45965.732455671299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45965.732455671299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45965.732455671299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45965.732455671299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45965.732455671299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45965.732455671299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45965.732455671299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45965.732455671299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45965.732455671299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45965.732455671299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45965.732455671299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45965.732455671299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45965.732455671299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45965.732455671299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45965.732455671299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45965.732455671299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45965.732455671299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45965.732455671299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45965.732455671299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45965.732455671299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45965.732455671299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45965.732455671299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45965.732455671299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45965.732455671299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45965.732455671299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45965.732455671299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45965.732455671299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45965.732455671299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45965.732455671299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45965.732455671299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45965.732455671299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45965.732455671299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45965.732455671299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45965.732455671299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45965.732455671299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45965.732455671299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45965.732455671299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45965.732455671299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45965.732455671299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45965.732455671299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45965.732455671299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45965.732455671299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45965.732455671299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45965.732455671299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45965.732455671299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45965.732455671299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45965.732455671299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45965.732455671299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45965.732455671299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45965.732455671299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45965.732455671299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45965.732455671299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45965.732455671299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45965.732455671299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45965.732455671299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45965.732455671299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45965.732455671299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45965.732455671299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45965.732455671299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45965.732455671299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45965.732455671299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45965.732455671299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45965.732455671299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45965.732455671299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45965.732455671299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45965.732455671299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45965.732455671299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45965.732455671299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45965.732455671299</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45965.732455671299</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45965.732455671299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45965.732455671299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45965.732455671299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45965.732455671299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45965.732455671299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45965.732455671299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45965.732455671299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45965.732455671299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45965.732455671299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45965.732455671299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45965.732455671299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45965.732455671299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45965.732455671299</v>
      </c>
      <c r="H15" s="22" t="s">
        <v>39109</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45965.732455671299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45965.732455671299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45965.732455671299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45965.732455671299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45965.732455671299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45965.732455671299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45965.732455671299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45965.732455671299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45965.732455671299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45965.732455671299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45965.732455671299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45965.732455671299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45965.732455671299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45965.732455671299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45965.732455671299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45965.732455671299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45965.732455671299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45965.732455671299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45965.732455671299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45965.732455671299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45965.732455671299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45965.732455671299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45965.732455671299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45965.732455671299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45965.732455671299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45965.732455671299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45965.732455671299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45965.732455671299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45965.732455671299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45965.732455671299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45965.732455671299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45965.732455671299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45965.732455671299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45965.732455671299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45965.732455671299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45965.732455671299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45965.732455671299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45965.732455671299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45965.732455671299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45965.732455671299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45965.732455671299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45965.732455671299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45965.732455671299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45965.732455671299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45965.732455671299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45965.732455671299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45965.732455671299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45965.732455671299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45965.732455671299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45965.732455671299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45965.732455671299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45965.732455671299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45965.732455671299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45965.732455671299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45965.732455671299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45965.732455671299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45965.732455671299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45965.732455671299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45965.732455671299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45965.732455671299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45965.732455671299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45965.732455671299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45965.732455671299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45965.732455671299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45965.732455671299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45965.732455671299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45965.732455671299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45965.732455671299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45965.732455671299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45965.732455671299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45965.732455671299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45965.732455671299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45965.732455671299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45965.732455671299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45965.732455671299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45965.732455671299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45965.732455671299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45965.732455671299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45965.732455671299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45965.732455671299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45965.732455671299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45965.732455671299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45965.732455671299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45965.732455671299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45965.732455671299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45965.732455671299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45965.732455671299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45965.732455671299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45965.732455671299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45965.732455671299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45965.732455671299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45965.732455671299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45965.732455671299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45965.732455671299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45965.732455671299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45965.732455671299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45965.732455671299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45965.732455671299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45965.732455671299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45965.732455671299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45965.732455671299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45965.732455671299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45965.732455671299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45965.732455671299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45965.732455671299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45965.732455671299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45965.732455671299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45965.732455671299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45965.732455671299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45965.732455671299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45965.732455671299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45965.732455671299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45965.732455671299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45965.732455671299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45965.732455671299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45965.732455671299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45965.732455671299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45965.732455671299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45965.732455671299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45965.732455671299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45965.732455671299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45965.732455671299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45965.732455671299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45965.732455671299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45965.732455671299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45965.732455671299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45965.732455671299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45965.732455671299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45965.732455671299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45965.732455671299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45965.732455671299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45965.732455671299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45965.732455671299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45965.732455671299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45965.732455671299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45965.732455671299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45965.732455671299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45965.732455671299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45965.732455671299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45965.732455671299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45965.732455671299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45965.732455671299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45965.732455671299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45965.732455671299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45965.732455671299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45965.732455671299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45965.732455671299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45965.732455671299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45965.732455671299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45965.732455671299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45965.732455671299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45965.732455671299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45965.732455671299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45965.732455671299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45965.732455671299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45965.732455671299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45965.732455671299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45965.732455671299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45965.732455671299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45965.732455671299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45965.732455671299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45965.732455671299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45965.732455671299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45965.732455671299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45965.732455671299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45965.732455671299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45965.732455671299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45965.732455671299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45965.732455671299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45965.732455671299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45965.732455671299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45965.732455671299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45965.732455671299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45965.732455671299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45965.732455671299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45965.732455671299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45965.732455671299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45965.732455671299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45965.732455671299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45965.732455671299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45965.732455671299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45965.732455671299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45965.732455671299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45965.732455671299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45965.732455671299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45965.732455671299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45965.732455671299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45965.732455671299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45965.732455671299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45965.732455671299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45965.732455671299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45965.732455671299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45965.732455671299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45965.732455671299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45965.732455671299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45965.732455671299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45965.732455671299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45965.732455671299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45965.732455671299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45965.732455671299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45965.732455671299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45965.732455671299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45965.732455671299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45965.732455671299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45965.732455671299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45965.732455671299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45965.732455671299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45965.732455671299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45965.732455671299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45965.732455671299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45965.732455671299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45965.732455671299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45965.732455671299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45965.732455671299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45965.732455671299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45965.732455671299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45965.732455671299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45965.732455671299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45965.732455671299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45965.732455671299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45965.732455671299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45965.732455671299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45965.732455671299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45965.732455671299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45965.732455671299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45965.732455671299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45965.732455671299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45965.732455671299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45965.732455671299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45965.732455671299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45965.732455671299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45965.732455671299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45965.732455671299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45965.732455671299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45965.732455671299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45965.732455671299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45965.732455671299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45965.732455671299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45965.732455671299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45965.732455671299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45965.732455671299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45965.732455671299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45965.732455671299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45965.732455671299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45965.732455671299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45965.732455671299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45965.732455671299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45965.732455671299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45965.732455671299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45965.732455671299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45965.732455671299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45965.732455671299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45965.732455671299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45965.732455671299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45965.732455671299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45965.732455671299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45965.732455671299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45965.732455671299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45965.732455671299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45965.732455671299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45965.732455671299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45965.732455671299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45965.732455671299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45965.732455671299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45965.732455671299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45965.732455671299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45965.732455671299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45965.732455671299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45965.732455671299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45965.732455671299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45965.732455671299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45965.732455671299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45965.732455671299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45965.732455671299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45965.732455671299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45965.732455671299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45965.732455671299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45965.732455671299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45965.732455671299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45965.732455671299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45965.732455671299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45965.732455671299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45965.732455671299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45965.732455671299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45965.732455671299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45965.732455671299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45965.732455671299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45965.732455671299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45965.732455671299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45965.732455671299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45965.732455671299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45965.732455671299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45965.732455671299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45965.732455671299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45965.732455671299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45965.732455671299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45965.732455671299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45965.732455671299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45965.732455671299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45965.732455671299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45965.732455671299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45965.732455671299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45965.732455671299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45965.732455671299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45965.732455671299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45965.732455671299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45965.732455671299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45965.732455671299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45965.732455671299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45965.732455671299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45965.732455671299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45965.732455671299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45965.732455671299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45965.732455671299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45965.732455671299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45965.732455671299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45965.732455671299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45965.732455671299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45965.732455671299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45965.732455671299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45965.732455671299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45965.732455671299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45965.732455671299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45965.732455671299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45965.732455671299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45965.732455671299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45965.732455671299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45965.732455671299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45965.732455671299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45965.732455671299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45965.732455671299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45965.732455671299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45965.732455671299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45965.732455671299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45965.732455671299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45965.732455671299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45965.732455671299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45965.732455671299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45965.732455671299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45965.732455671299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45965.732455671299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45965.732455671299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45965.732455671299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45965.732455671299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45965.732455671299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45965.732455671299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45965.732455671299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45965.732455671299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45965.732455671299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45965.732455671299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45965.732455671299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45965.732455671299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45965.732455671299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45965.732455671299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45965.732455671299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45965.732455671299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45965.732455671299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45965.732455671299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45965.732455671299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45965.732455671299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45965.732455671299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45965.732455671299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45965.732455671299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45965.732455671299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45965.732455671299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45965.732455671299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45965.732455671299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45965.732455671299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45965.732455671299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45965.732455671299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45965.732455671299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45965.732455671299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45965.732455671299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45965.732455671299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45965.732455671299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45965.732455671299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45965.732455671299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45965.732455671299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45965.732455671299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45965.732455671299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45965.732455671299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45965.732455671299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45965.732455671299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45965.732455671299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45965.732455671299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45965.732455671299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45965.732455671299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45965.732455671299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45965.732455671299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45965.732455671299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45965.732455671299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45965.732455671299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45965.732455671299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45965.732455671299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45965.732455671299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45965.732455671299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45965.732455671299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45965.732455671299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45965.732455671299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45965.732455671299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45965.732455671299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45965.732455671299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45965.732455671299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45965.732455671299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45965.732455671299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45965.732455671299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45965.732455671299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45965.732455671299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45965.732455671299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45965.732455671299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45965.732455671299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45965.732455671299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45965.732455671299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45965.732455671299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45965.732455671299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45965.732455671299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45965.732455671299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45965.732455671299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45965.732455671299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45965.732455671299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45965.732455671299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45965.732455671299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45965.732455671299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45965.732455671299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45965.732455671299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45965.732455671299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45965.732455671299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45965.732455671299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45965.732455671299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45965.732455671299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45965.732455671299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45965.732455671299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45965.732455671299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45965.732455671299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45965.732455671299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45965.732455671299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45965.732455671299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45965.732455671299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45965.732455671299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45965.732455671299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45965.732455671299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45965.732455671299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45965.732455671299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45965.732455671299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45965.732455671299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45965.732455671299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45965.732455671299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45965.732455671299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45965.732455671299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45965.732455671299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45965.732455671299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45965.732455671299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45965.732455671299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45965.732455671299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45965.732455671299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45965.732455671299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45965.732455671299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45965.732455671299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45965.732455671299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45965.732455671299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45965.732455671299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45965.732455671299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45965.732455671299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45965.732455671299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45965.732455671299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45965.732455671299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45965.732455671299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45965.732455671299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45965.732455671299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45965.732455671299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45965.732455671299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45965.732455671299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45965.732455671299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45965.732455671299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45965.732455671299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45965.732455671299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45965.732455671299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45965.732455671299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45965.732455671299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45965.732455671299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45965.732455671299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45965.732455671299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45965.732455671299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45965.732455671299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45965.732455671299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45965.732455671299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45965.732455671299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45965.732455671299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45965.732455671299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45965.732455671299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45965.732455671299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45965.732455671299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45965.732455671299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45965.732455671299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45965.732455671299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45965.732455671299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45965.732455671299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45965.732455671299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45965.732455671299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45965.732455671299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45965.732455671299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45965.732455671299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45965.732455671299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45965.732455671299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45965.732455671299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45965.732455671299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45965.732455671299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45965.732455671299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45965.732455671299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45965.732455671299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45965.732455671299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45965.732455671299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45965.732455671299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45965.732455671299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45965.732455671299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45965.732455671299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45965.732455671299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45965.732455671299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45965.732455671299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45965.732455671299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45965.732455671299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45965.732455671299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45965.732455671299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45965.732455671299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45965.732455671299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45965.732455671299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45965.732455671299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45965.732455671299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45965.732455671299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45965.732455671299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45965.732455671299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45965.732455671299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45965.732455671299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45965.732455671299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45965.732455671299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45965.732455671299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45965.732455671299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45965.732455671299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45965.732455671299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45965.732455671299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45965.732455671299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45965.732455671299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45965.732455671299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45965.732455671299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45965.732455671299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45965.732455671299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45965.732455671299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45965.732455671299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45965.732455671299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45965.732455671299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45965.732455671299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45965.732455671299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45965.732455671299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45965.732455671299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45965.732455671299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45965.732455671299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45965.732455671299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45965.732455671299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45965.732455671299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45965.732455671299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45965.732455671299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45965.732455671299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45965.732455671299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45965.732455671299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45965.732455671299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45965.732455671299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45965.732455671299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45965.732455671299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45965.732455671299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45965.732455671299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45965.732455671299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45965.732455671299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45965.732455671299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45965.732455671299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45965.732455671299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45965.732455671299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45965.732455671299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45965.732455671299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45965.732455671299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45965.732455671299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45965.732455671299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45965.732455671299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45965.732455671299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45965.732455671299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45965.732455671299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45965.732455671299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45965.732455671299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45965.732455671299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45965.732455671299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45965.732455671299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45965.732455671299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45965.732455671299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45965.732455671299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45965.732455671299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45965.732455671299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45965.732455671299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45965.732455671299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45965.732455671299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45965.732455671299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45965.732455671299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45965.732455671299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45965.732455671299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45965.732455671299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45965.732455671299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45965.732455671299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45965.732455671299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45965.732455671299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45965.732455671299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45965.732455671299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45965.732455671299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45965.732455671299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45965.732455671299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45965.732455671299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45965.732455671299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45965.732455671299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45965.732455671299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45965.732455671299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45965.732455671299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45965.732455671299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45965.732455671299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45965.732455671299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45965.732455671299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45965.732455671299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45965.732455671299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45965.732455671299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45965.732455671299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45965.732455671299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45965.732455671299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45965.732455671299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45965.732455671299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45965.732455671299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45965.732455671299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45965.732455671299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45965.732455671299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45965.732455671299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45965.732455671299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45965.732455671299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45965.732455671299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45965.732455671299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45965.732455671299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45965.732455671299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45965.732455671299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45965.732455671299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45965.732455671299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45965.732455671299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45965.732455671299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45965.732455671299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45965.732455671299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45965.732455671299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45965.732455671299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45965.732455671299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45965.732455671299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45965.732455671299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45965.732455671299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45965.732455671299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45965.732455671299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45965.732455671299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45965.732455671299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45965.732455671299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45965.732455671299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45965.732455671299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45965.732455671299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45965.732455671299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45965.732455671299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45965.732455671299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45965.732455671299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45965.732455671299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45965.732455671299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45965.732455671299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45965.732455671299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45965.732455671299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45965.732455671299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45965.732455671299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45965.732455671299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45965.732455671299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45965.732455671299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45965.732455671299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45965.732455671299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45965.732455671299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45965.732455671299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45965.732455671299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45965.732455671299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45965.732455671299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45965.732455671299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45965.732455671299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45965.732455671299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45965.732455671299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45965.732455671299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45965.732455671299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45965.732455671299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45965.732455671299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45965.732455671299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45965.732455671299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45965.732455671299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45965.732455671299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45965.732455671299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45965.732455671299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45965.732455671299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45965.732455671299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45965.732455671299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45965.732455671299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45965.732455671299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45965.732455671299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45965.732455671299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45965.732455671299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45965.732455671299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45965.732455671299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45965.732455671299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45965.732455671299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45965.732455671299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45965.732455671299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45965.732455671299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45965.732455671299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45965.732455671299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45965.732455671299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45965.732455671299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45965.732455671299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45965.732455671299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45965.732455671299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45965.732455671299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45965.732455671299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45965.732455671299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45965.732455671299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45965.732455671299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45965.732455671299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45965.732455671299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45965.732455671299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45965.732455671299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45965.732455671299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45965.732455671299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45965.732455671299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45965.732455671299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45965.732455671299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45965.732455671299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45965.732455671299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45965.732455671299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45965.732455671299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45965.732455671299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45965.732455671299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45965.732455671299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45965.732455671299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45965.732455671299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45965.732455671299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45965.732455671299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45965.732455671299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45965.732455671299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45965.732455671299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45965.732455671299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45965.732455671299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45965.732455671299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45965.732455671299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45965.732455671299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45965.732455671299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45965.732455671299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45965.732455671299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45965.732455671299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45965.732455671299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45965.732455671299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45965.732455671299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45965.732455671299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45965.732455671299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45965.732455671299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45965.732455671299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45965.732455671299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45965.732455671299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45965.732455671299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45965.732455671299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45965.732455671299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45965.732455671299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45965.732455671299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45965.732455671299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45965.732455671299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45965.732455671299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45965.732455671299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45965.732455671299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45965.732455671299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45965.732455671299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45965.732455671299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45965.732455671299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45965.732455671299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45965.732455671299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45965.732455671299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45965.732455671299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45965.732455671299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45965.732455671299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45965.732455671299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45965.732455671299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45965.732455671299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45965.732455671299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45965.732455671299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45965.732455671299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45965.732455671299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45965.732455671299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45965.732455671299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45965.732455671299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45965.732455671299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45965.732455671299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45965.732455671299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45965.732455671299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45965.732455671299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45965.732455671299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45965.732455671299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45965.732455671299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45965.732455671299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45965.732455671299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45965.732455671299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45965.732455671299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45965.732455671299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45965.732455671299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45965.732455671299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45965.732455671299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45965.732455671299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45965.732455671299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45965.732455671299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45965.732455671299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45965.732455671299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45965.732455671299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45965.732455671299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45965.732455671299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45965.732455671299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45965.732455671299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45965.732455671299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45965.732455671299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45965.732455671299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45965.732455671299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45965.732455671299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45965.732455671299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45965.732455671299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45965.732455671299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45965.732455671299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45965.732455671299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45965.732455671299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45965.732455671299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45965.732455671299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45965.732455671299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45965.732455671299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45965.732455671299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45965.732455671299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45965.732455671299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45965.732455671299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45965.732455671299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45965.732455671299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45965.732455671299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45965.732455671299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45965.732455671299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45965.732455671299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45965.732455671299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45965.732455671299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45965.732455671299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45965.732455671299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45965.732455671299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45965.732455671299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45965.732455671299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45965.732455671299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45965.732455671299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45965.732455671299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45965.732455671299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45965.732455671299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45965.732455671299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45965.732455671299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45965.732455671299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45965.732455671299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45965.732455671299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45965.732455671299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45965.732455671299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45965.732455671299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45965.732455671299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45965.732455671299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45965.732455671299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45965.732455671299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45965.732455671299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45965.732455671299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45965.732455671299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45965.732455671299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45965.732455671299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45965.732455671299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45965.732455671299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45965.732455671299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45965.732455671299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45965.732455671299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45965.732455671299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45965.732455671299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45965.732455671299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45965.732455671299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45965.732455671299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45965.732455671299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45965.732455671299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45965.732455671299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45965.732455671299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45965.732455671299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45965.732455671299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45965.732455671299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45965.732455671299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45965.732455671299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45965.732455671299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45965.732455671299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45965.732455671299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45965.732455671299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45965.732455671299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45965.732455671299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45965.732455671299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45965.732455671299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45965.732455671299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45965.732455671299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45965.732455671299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45965.732455671299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45965.732455671299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45965.732455671299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45965.732455671299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45965.732455671299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45965.732455671299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45965.732455671299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45965.732455671299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45965.732455671299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45965.732455671299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45965.732455671299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45965.732455671299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45965.732455671299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45965.732455671299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45965.732455671299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45965.732455671299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45965.732455671299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45965.732455671299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45965.732455671299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45965.732455671299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45965.732455671299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45965.732455671299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45965.732455671299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45965.732455671299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45965.732455671299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45965.732455671299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45965.732455671299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45965.732455671299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45965.732455671299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45965.732455671299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45965.732455671299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45965.732455671299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45965.732455671299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45965.732455671299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45965.732455671299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45965.732455671299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45965.732455671299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45965.732455671299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45965.732455671299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45965.732455671299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45965.732455671299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45965.732455671299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45965.732455671299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45965.732455671299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45965.732455671299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45965.732455671299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45965.732455671299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45965.732455671299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45965.732455671299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45965.732455671299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45965.732455671299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45965.732455671299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45965.732455671299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45965.732455671299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45965.732455671299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45965.732455671299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45965.732455671299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45965.732455671299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45965.732455671299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45965.732455671299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45965.732455671299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45965.732455671299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45965.732455671299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45965.732455671299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45965.732455671299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45965.732455671299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45965.732455671299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45965.732455671299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45965.732455671299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45965.732455671299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45965.732455671299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45965.732455671299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45965.732455671299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45965.732455671299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45965.732455671299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45965.732455671299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45965.732455671299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45965.732455671299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45965.732455671299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45965.732455671299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45965.732455671299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45965.732455671299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45965.732455671299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45965.732455671299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45965.732455671299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45965.732455671299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45965.732455671299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45965.732455671299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45965.732455671299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45965.732455671299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45965.732455671299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45965.732455671299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45965.732455671299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45965.732455671299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45965.732455671299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45965.732455671299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45965.732455671299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45965.732455671299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45965.732455671299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45965.732455671299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45965.732455671299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45965.732455671299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45965.732455671299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45965.732455671299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45965.732455671299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45965.732455671299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45965.732455671299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45965.732455671299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45965.732455671299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45965.732455671299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45965.732455671299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45965.732455671299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45965.732455671299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45965.732455671299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45965.732455671299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45965.732455671299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45965.732455671299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45965.732455671299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45965.732455671299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45965.732455671299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45965.732455671299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45965.732455671299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45965.732455671299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45965.732455671299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45965.732455671299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45965.732455671299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45965.732455671299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45965.732455671299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45965.732455671299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45965.732455671299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45965.732455671299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45965.732455671299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45965.732455671299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45965.732455671299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45965.732455671299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45965.732455671299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45965.732455671299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45965.732455671299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45965.732455671299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45965.732455671299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45965.732455671299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45965.732455671299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45965.732455671299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45965.732455671299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45965.732455671299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45965.732455671299</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262.25173807870306</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3</v>
      </c>
      <c r="D3" s="93" t="s">
        <v>36120</v>
      </c>
      <c r="E3" s="97" t="s">
        <v>39021</v>
      </c>
      <c r="F3" s="122">
        <v>45965.688587962963</v>
      </c>
      <c r="G3" s="123">
        <f ca="1">IFERROR(NOW()-F3,"")</f>
        <v>4.3867708336620126E-2</v>
      </c>
      <c r="H3" s="122">
        <v>45965.671840277777</v>
      </c>
      <c r="I3" s="118" t="str">
        <f>IFERROR(VLOOKUP(D3,DB!A:F,6,0),"")</f>
        <v>SCECO</v>
      </c>
      <c r="J3" s="118" t="str">
        <f>IFERROR(VLOOKUP(D3,DB!A:G,7,0),"")</f>
        <v>Dead</v>
      </c>
      <c r="K3" s="124" t="s">
        <v>39113</v>
      </c>
      <c r="L3" s="120" t="str">
        <f>IFERROR(VLOOKUP(D3,DB!A:I,9,0),"")</f>
        <v>Latis</v>
      </c>
    </row>
    <row r="4" spans="1:16" ht="15" customHeight="1">
      <c r="A4" s="118" t="s">
        <v>39114</v>
      </c>
      <c r="B4" s="118" t="str">
        <f>IFERROR(VLOOKUP(D4,DB!A:K,11,0),"")</f>
        <v>R4</v>
      </c>
      <c r="C4" s="119">
        <v>1</v>
      </c>
      <c r="D4" s="93" t="s">
        <v>37238</v>
      </c>
      <c r="E4" s="97" t="s">
        <v>39021</v>
      </c>
      <c r="F4" s="122"/>
      <c r="G4" s="123">
        <f ca="1">IFERROR(NOW()-F4,"")</f>
        <v>45965.732455671299</v>
      </c>
      <c r="H4" s="122">
        <v>45965.69871527778</v>
      </c>
      <c r="I4" s="118" t="str">
        <f>IFERROR(VLOOKUP(D4,DB!A:F,6,0),"")</f>
        <v>Generator-SG</v>
      </c>
      <c r="J4" s="118" t="str">
        <f>IFERROR(VLOOKUP(D4,DB!A:G,7,0),"")</f>
        <v>Dead</v>
      </c>
      <c r="K4" s="124" t="s">
        <v>39115</v>
      </c>
      <c r="L4" s="120" t="str">
        <f>IFERROR(VLOOKUP(D4,DB!A:I,9,0),"")</f>
        <v>Latis</v>
      </c>
    </row>
    <row r="5" spans="1:16" ht="15" customHeight="1">
      <c r="A5" s="118"/>
      <c r="B5" s="118" t="str">
        <f>IFERROR(VLOOKUP(D5,DB!A:K,11,0),"")</f>
        <v/>
      </c>
      <c r="C5" s="119"/>
      <c r="D5" s="93"/>
      <c r="E5" s="97"/>
      <c r="F5" s="122"/>
      <c r="G5" s="123">
        <f ca="1">IFERROR(NOW()-F5,"")</f>
        <v>45965.732455671299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45965.732455671299</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45965.732455671299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45965.732455671299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45965.732455671299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45965.732455671299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45965.732455671299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45965.732455671299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45965.732455671299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45965.732455671299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45965.732455671299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45965.732455671299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45965.732455671299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45965.732455671299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45965.732455671299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45965.732455671299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45965.732455671299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45965.732455671299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45965.732455671299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45965.732455671299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45965.732455671299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45965.732455671299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45965.732455671299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45965.732455671299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45965.732455671299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45965.732455671299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45965.732455671299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45965.732455671299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45965.732455671299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45965.732455671299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45965.732455671299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45965.732455671299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45965.732455671299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45965.732455671299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45965.732455671299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45965.732455671299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45965.732455671299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45965.732455671299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45965.732455671299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45965.732455671299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45965.732455671299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45965.732455671299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45965.732455671299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45965.732455671299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45965.732455671299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45965.732455671299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45965.732455671299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45965.732455671299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45965.732455671299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45965.732455671299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45965.732455671299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45965.732455671299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45965.732455671299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45965.732455671299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45965.732455671299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45965.732455671299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45965.732455671299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45965.732455671299</v>
      </c>
      <c r="H62" s="122"/>
      <c r="I62" s="118" t="str">
        <f>IFERROR(VLOOKUP(D62,DB!A:F,6,0),"")</f>
        <v/>
      </c>
      <c r="J62" s="118" t="str">
        <f>IFERROR(VLOOKUP(D62,DB!A:G,7,0),"")</f>
        <v/>
      </c>
      <c r="K62" s="124"/>
      <c r="L62" s="120" t="str">
        <f>IFERROR(VLOOKUP(D62,DB!A:I,9,0),"")</f>
        <v/>
      </c>
    </row>
    <row r="63" spans="1:12" ht="15" customHeight="1">
      <c r="A63" s="125"/>
      <c r="B63" s="125" t="str">
        <f>IFERROR(VLOOKUP(D63,DB!A:K,11,0),"")</f>
        <v/>
      </c>
      <c r="C63" s="126"/>
      <c r="D63" s="127"/>
      <c r="E63" s="128"/>
      <c r="F63" s="129"/>
      <c r="G63" s="130">
        <f ca="1">IFERROR(NOW()-F63,"")</f>
        <v>45965.732455671299</v>
      </c>
      <c r="H63" s="129"/>
      <c r="I63" s="125" t="str">
        <f>IFERROR(VLOOKUP(D63,DB!A:F,6,0),"")</f>
        <v/>
      </c>
      <c r="J63" s="125" t="str">
        <f>IFERROR(VLOOKUP(D63,DB!A:G,7,0),"")</f>
        <v/>
      </c>
      <c r="K63" s="131"/>
      <c r="L63" s="127" t="str">
        <f>IFERROR(VLOOKUP(D63,DB!A:I,9,0),"")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8"/>
  <sheetViews>
    <sheetView tabSelected="1"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73.900395486110938</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39.543578356482612</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17.071344560186844</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45965.732455671299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45965.732455671299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45965.732455671299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45965.732455671299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45965.732455671299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45965.732455671299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45965.732455671299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45965.732455671299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45965.732455671299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45965.732455671299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45965.732455671299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45965.732455671299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45965.732455671299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45965.732455671299</v>
      </c>
      <c r="H18" s="152"/>
      <c r="I18" s="151" t="str">
        <f>IFERROR(VLOOKUP(D18,DB!A:F,6,0),"")</f>
        <v/>
      </c>
      <c r="J18" s="151" t="str">
        <f>IFERROR(VLOOKUP(D18,DB!A:G,7,0),"")</f>
        <v/>
      </c>
      <c r="K18" s="151"/>
      <c r="L18" s="151" t="str">
        <f>IFERROR(VLOOKUP(D18,DB!A:I,9,0),"")</f>
        <v/>
      </c>
    </row>
    <row r="19" spans="1:12" ht="15">
      <c r="A19" s="157"/>
      <c r="B19" s="157" t="str">
        <f>IFERROR(VLOOKUP(D19,DB!A:K,11,0),"")</f>
        <v/>
      </c>
      <c r="C19" s="157"/>
      <c r="D19" s="157"/>
      <c r="E19" s="157"/>
      <c r="F19" s="158"/>
      <c r="G19" s="159">
        <f ca="1">IFERROR(NOW()-F19,"")</f>
        <v>45965.732455671299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45965.732455671299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45965.732455671299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45965.732455671299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45965.732455671299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45965.732455671299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45965.732455671299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45965.732455671299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45965.732455671299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45965.732455671299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45965.732455671299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45965.732455671299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45965.732455671299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45965.732455671299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45965.732455671299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45965.732455671299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45965.732455671299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45965.732455671299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45965.732455671299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45965.732455671299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45965.732455671299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45965.732455671299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45965.732455671299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45965.732455671299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45965.732455671299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45965.732455671299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45965.732455671299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45965.732455671299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45965.732455671299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45965.732455671299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45965.732455671299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45965.732455671299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45965.732455671299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45965.732455671299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45965.732455671299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45965.732455671299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45965.732455671299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45965.732455671299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45965.732455671299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45965.732455671299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45965.732455671299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45965.732455671299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45965.732455671299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45965.732455671299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45965.732455671299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45965.732455671299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45965.732455671299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45965.732455671299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45965.732455671299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45965.732455671299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45965.732455671299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45965.732455671299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45965.732455671299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45965.732455671299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45965.732455671299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45965.732455671299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45965.732455671299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45965.732455671299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45965.732455671299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45965.732455671299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45965.732455671299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45965.732455671299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45965.732455671299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45965.732455671299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45965.732455671299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45965.732455671299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45965.732455671299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45965.732455671299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45965.732455671299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45965.732455671299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45965.732455671299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45965.732455671299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45965.732455671299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45965.732455671299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45965.732455671299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45965.732455671299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45965.732455671299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45965.732455671299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45965.732455671299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45965.732455671299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45965.732455671299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45965.732455671299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45965.732455671299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45965.732455671299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45965.732455671299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45965.732455671299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45965.732455671299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45965.732455671299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45965.732455671299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45965.732455671299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45965.732455671299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45965.732455671299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45965.732455671299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45965.732455671299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45965.732455671299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45965.732455671299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45965.732455671299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45965.732455671299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45965.732455671299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45965.732455671299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45965.732455671299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45965.732455671299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45965.732455671299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45965.732455671299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45965.732455671299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45965.732455671299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45965.732455671299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45965.732455671299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45965.732455671299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45965.732455671299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45965.732455671299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45965.732455671299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45965.732455671299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45965.732455671299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45965.732455671299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45965.732455671299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45965.732455671299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45965.732455671299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45965.732455671299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45965.732455671299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45965.732455671299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45965.732455671299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45965.732455671299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45965.732455671299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45965.732455671299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45965.732455671299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45965.732455671299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45965.732455671299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45965.732455671299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45965.732455671299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45965.732455671299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45965.732455671299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45965.732455671299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45965.732455671299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45965.732455671299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45965.732455671299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45965.732455671299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45965.732455671299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45965.732455671299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45965.732455671299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45965.732455671299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45965.732455671299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45965.732455671299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45965.732455671299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45965.732455671299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45965.732455671299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45965.732455671299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45965.732455671299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45965.732455671299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45965.732455671299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45965.732455671299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45965.732455671299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45965.732455671299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45965.732455671299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45965.732455671299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45965.732455671299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45965.732455671299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45965.732455671299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45965.732455671299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45965.732455671299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45965.732455671299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45965.732455671299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45965.732455671299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45965.732455671299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45965.732455671299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45965.732455671299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45965.732455671299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45965.732455671299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45965.732455671299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45965.732455671299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45965.732455671299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45965.732455671299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45965.732455671299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45965.732455671299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45965.732455671299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45965.732455671299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45965.732455671299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45965.732455671299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45965.732455671299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45965.732455671299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45965.732455671299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45965.732455671299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45965.732455671299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45965.732455671299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45965.732455671299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45965.732455671299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45965.732455671299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45965.732455671299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45965.732455671299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45965.732455671299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45965.732455671299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45965.732455671299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45965.732455671299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45965.732455671299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45965.732455671299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45965.732455671299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45965.732455671299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45965.732455671299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45965.732455671299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45965.732455671299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45965.732455671299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45965.732455671299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45965.732455671299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45965.732455671299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45965.732455671299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45965.732455671299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45965.732455671299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45965.732455671299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45965.732455671299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45965.732455671299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45965.732455671299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45965.732455671299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45965.732455671299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45965.732455671299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45965.732455671299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45965.732455671299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45965.732455671299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45965.732455671299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45965.732455671299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45965.732455671299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45965.732455671299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45965.732455671299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45965.732455671299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45965.732455671299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45965.732455671299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45965.732455671299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45965.732455671299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45965.732455671299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45965.732455671299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45965.732455671299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45965.732455671299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45965.732455671299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45965.732455671299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45965.732455671299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45965.732455671299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45965.732455671299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45965.732455671299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45965.732455671299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45965.732455671299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45965.732455671299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45965.732455671299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45965.732455671299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45965.732455671299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45965.732455671299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45965.732455671299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45965.732455671299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45965.732455671299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45965.732455671299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45965.732455671299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45965.732455671299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45965.732455671299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45965.732455671299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45965.732455671299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45965.732455671299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45965.732455671299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45965.732455671299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45965.732455671299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45965.732455671299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45965.732455671299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45965.732455671299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45965.732455671299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45965.732455671299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45965.732455671299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45965.732455671299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45965.732455671299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45965.732455671299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45965.732455671299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45965.732455671299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45965.732455671299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45965.732455671299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45965.732455671299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45965.732455671299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45965.732455671299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45965.732455671299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45965.732455671299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45965.732455671299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45965.732455671299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45965.732455671299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45965.732455671299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45965.732455671299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45965.732455671299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45965.732455671299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45965.732455671299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45965.732455671299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45965.732455671299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45965.732455671299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45965.732455671299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45965.732455671299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45965.732455671299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45965.732455671299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45965.732455671299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45965.732455671299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45965.732455671299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45965.732455671299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45965.732455671299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45965.732455671299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45965.732455671299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45965.732455671299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45965.732455671299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45965.732455671299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45965.732455671299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45965.732455671299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45965.732455671299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45965.732455671299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45965.732455671299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45965.732455671299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45965.732455671299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45965.732455671299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45965.732455671299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45965.732455671299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45965.732455671299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45965.732455671299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45965.732455671299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45965.732455671299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45965.732455671299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45965.732455671299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45965.732455671299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45965.732455671299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45965.732455671299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45965.732455671299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45965.732455671299</v>
      </c>
      <c r="H339" s="158"/>
      <c r="I339" s="157" t="str">
        <f>IFERROR(VLOOKUP(D339,DB!A:F,6,0),"")</f>
        <v/>
      </c>
      <c r="J339" s="157" t="str">
        <f>IFERROR(VLOOKUP(D339,DB!A:G,7,0),"")</f>
        <v/>
      </c>
      <c r="K339" s="157"/>
      <c r="L339" s="157" t="str">
        <f>IFERROR(VLOOKUP(D339,DB!A:I,9,0),"")</f>
        <v/>
      </c>
    </row>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9" ht="15"/>
    <row r="450" ht="15"/>
    <row r="452" ht="15"/>
    <row r="453" ht="15"/>
    <row r="454" ht="15"/>
    <row r="455" ht="15"/>
    <row r="457" ht="15"/>
    <row r="458" ht="15"/>
    <row r="465" ht="15"/>
    <row r="466" ht="15"/>
    <row r="467" ht="15"/>
    <row r="468" ht="15"/>
    <row r="469" ht="15"/>
    <row r="470" ht="15"/>
    <row r="473" ht="15"/>
    <row r="474" ht="15"/>
    <row r="475" ht="15"/>
    <row r="476" ht="15"/>
    <row r="477" ht="15"/>
    <row r="478" ht="15"/>
    <row r="479" ht="15"/>
    <row r="480" ht="15"/>
    <row r="481" ht="15"/>
    <row r="482" ht="15"/>
    <row r="483" ht="15"/>
    <row r="484"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40" ht="15"/>
    <row r="541" ht="15"/>
    <row r="578" ht="15"/>
    <row r="579" ht="15"/>
    <row r="580" ht="15"/>
    <row r="581" ht="15"/>
    <row r="582" ht="15"/>
    <row r="583" ht="15"/>
    <row r="584" ht="15"/>
    <row r="585" ht="15"/>
    <row r="586" ht="15"/>
    <row r="587"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2" ht="15"/>
    <row r="673"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877" ht="15"/>
    <row r="878" ht="15"/>
    <row r="879" ht="15"/>
    <row r="880" ht="15"/>
    <row r="881" ht="15"/>
    <row r="882"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5" ht="15"/>
    <row r="946" ht="15"/>
    <row r="952" ht="15"/>
    <row r="953" ht="15"/>
    <row r="955" ht="15"/>
    <row r="956" ht="15"/>
    <row r="957" ht="15"/>
    <row r="958" ht="15"/>
    <row r="959" ht="15"/>
    <row r="960" ht="15"/>
    <row r="961" ht="15"/>
    <row r="963" ht="15"/>
    <row r="964" ht="15"/>
    <row r="965"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4" ht="15"/>
    <row r="1035" ht="15"/>
    <row r="1036" ht="15"/>
    <row r="1037" ht="15"/>
    <row r="1038" ht="15"/>
    <row r="1039" ht="15"/>
    <row r="1040"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3" ht="15"/>
    <row r="1084" ht="15"/>
    <row r="1085" ht="15"/>
    <row r="1086" ht="15"/>
    <row r="1087" ht="15"/>
    <row r="1088" ht="15"/>
    <row r="1089" ht="15"/>
    <row r="1090" ht="15"/>
    <row r="1091" ht="15"/>
    <row r="1092" ht="15"/>
    <row r="1100" ht="15"/>
    <row r="1101" ht="15"/>
    <row r="1104" ht="15"/>
    <row r="1105" ht="15"/>
    <row r="1106" ht="15"/>
    <row r="1107" ht="15"/>
    <row r="1108" ht="15"/>
    <row r="1109" ht="15"/>
    <row r="1110" ht="15"/>
    <row r="1111" ht="15"/>
    <row r="1114" ht="15"/>
    <row r="1115" ht="15"/>
    <row r="1116" ht="15"/>
    <row r="1117" ht="15"/>
    <row r="1118" ht="15"/>
    <row r="1119" ht="15"/>
    <row r="1120" ht="15"/>
    <row r="1121" ht="15"/>
    <row r="1122" ht="15"/>
    <row r="1123" ht="15"/>
    <row r="1124" ht="15"/>
    <row r="1125" ht="15"/>
    <row r="1127" ht="15"/>
    <row r="1128" ht="15"/>
    <row r="1129" ht="15"/>
    <row r="1132" ht="15"/>
    <row r="1134" ht="15"/>
    <row r="1136" ht="15"/>
    <row r="1139" ht="15"/>
    <row r="1140" ht="15"/>
    <row r="1141" ht="15"/>
    <row r="1143" ht="15"/>
    <row r="1145" ht="15"/>
    <row r="1146" ht="15"/>
    <row r="1147" ht="15"/>
    <row r="1148" ht="15"/>
    <row r="1149" ht="15"/>
    <row r="1151" ht="15"/>
    <row r="1152" ht="15"/>
    <row r="1153" ht="15"/>
    <row r="1154" ht="15"/>
    <row r="1156" ht="15"/>
    <row r="1158" ht="15"/>
    <row r="1159" ht="15"/>
    <row r="1161" ht="15"/>
    <row r="1162" ht="15"/>
    <row r="1163" ht="15"/>
    <row r="1164" ht="15"/>
    <row r="1166" ht="15"/>
    <row r="1168" ht="15"/>
    <row r="1169" ht="15"/>
    <row r="1170" ht="15"/>
    <row r="1171" ht="15"/>
    <row r="1173" ht="15"/>
    <row r="1174" ht="15"/>
    <row r="1175" ht="15"/>
    <row r="1176" ht="15"/>
    <row r="1177" ht="15"/>
    <row r="1178" ht="15"/>
    <row r="1179" ht="15"/>
    <row r="1182" ht="15"/>
    <row r="1184" ht="15"/>
    <row r="1185" ht="15"/>
    <row r="1186" ht="15"/>
    <row r="1187" ht="15"/>
    <row r="1188" ht="15"/>
    <row r="1189" ht="15"/>
    <row r="1190" ht="15"/>
    <row r="1191" ht="15"/>
    <row r="1194" ht="15"/>
    <row r="1195" ht="15"/>
    <row r="1197" ht="15"/>
    <row r="1199" ht="15"/>
    <row r="1200" ht="15"/>
    <row r="1201" ht="15"/>
    <row r="1202" ht="15"/>
    <row r="1203" ht="15"/>
    <row r="1207" ht="15"/>
    <row r="1208" ht="15"/>
    <row r="1210" ht="15"/>
    <row r="1211" ht="15"/>
    <row r="1214" ht="15"/>
    <row r="1215" ht="15"/>
    <row r="1219" ht="15"/>
    <row r="1226" ht="15"/>
    <row r="1228" ht="15"/>
    <row r="1229" ht="15"/>
    <row r="1230" ht="15"/>
    <row r="1237" ht="15"/>
    <row r="1238" ht="15"/>
    <row r="1239" ht="15"/>
    <row r="1240" ht="15"/>
    <row r="1242" ht="15"/>
    <row r="1244" ht="15"/>
    <row r="1253" ht="15"/>
    <row r="1254" ht="15"/>
    <row r="1255" ht="15"/>
    <row r="1256" ht="15"/>
    <row r="1258" ht="15"/>
  </sheetData>
  <dataValidations count="2">
    <dataValidation allowBlank="1" showInputMessage="1" showErrorMessage="1" sqref="E1" xr:uid="{920C6338-E771-4DAE-8C89-92A9093EA4DE}"/>
    <dataValidation type="list" allowBlank="1" showInputMessage="1" showErrorMessage="1" sqref="E2:E3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R6</v>
      </c>
      <c r="C2" s="168">
        <v>1</v>
      </c>
      <c r="D2" s="171" t="s">
        <v>34608</v>
      </c>
      <c r="E2" s="102"/>
      <c r="F2" s="173"/>
      <c r="G2" s="115">
        <f ca="1">IFERROR(NOW()-F2,"-")</f>
        <v>45965.732455671299</v>
      </c>
      <c r="H2" s="173"/>
      <c r="I2" s="171" t="str">
        <f>IFERROR(VLOOKUP(D2,DB!A:F,6,0),"")</f>
        <v>Generator-SG</v>
      </c>
      <c r="J2" s="102" t="str">
        <f>IFERROR(VLOOKUP(D2,DB!A:G,7,0),"")</f>
        <v>Vandalized</v>
      </c>
      <c r="K2" s="169"/>
      <c r="L2" s="174" t="str">
        <f>IFERROR(VLOOKUP(D2,DB!A:I,9,0),"")</f>
        <v>Latis</v>
      </c>
    </row>
    <row r="3" spans="1:16383" ht="31.5" customHeight="1">
      <c r="A3" s="170"/>
      <c r="B3" s="171" t="str">
        <f>IFERROR(VLOOKUP(D3,DB!A:K,11,0),"")</f>
        <v/>
      </c>
      <c r="C3" s="168"/>
      <c r="D3" s="171"/>
      <c r="E3" s="102"/>
      <c r="F3" s="173"/>
      <c r="G3" s="115">
        <f ca="1">IFERROR(NOW()-F3,"-")</f>
        <v>45965.732455671299</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45965.732455671299</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5"/>
      <c r="E5" s="102"/>
      <c r="F5" s="173"/>
      <c r="G5" s="115">
        <f ca="1">IFERROR(NOW()-F5,"-")</f>
        <v>45965.732455671299</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45965.732455671299</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45965.732455671299</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45965.732455671299</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45965.732455671299</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45965.732455671299</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45965.732455671299</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45965.732455671299</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45965.732455671299</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45965.732455671299</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45965.732455671299</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45965.732455671299</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45965.732455671299</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45965.732455671299</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45965.732455671299</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45965.732455671299</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45965.732455671299</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45965.732455671299</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45965.732455671299</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45965.732455671299</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45965.732455671299</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45965.732455671299</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45965.732455671299</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45965.732455671299</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45965.732455671299</v>
      </c>
      <c r="H29" s="173"/>
      <c r="I29" s="171" t="str">
        <f>IFERROR(VLOOKUP(D29,DB!A:F,6,0),"")</f>
        <v/>
      </c>
      <c r="J29" s="102" t="str">
        <f>IFERROR(VLOOKUP(D29,DB!A:G,7,0),"")</f>
        <v/>
      </c>
      <c r="K29" s="169"/>
      <c r="L29" s="174" t="str">
        <f>IFERROR(VLOOKUP(D29,DB!A:I,9,0),"")</f>
        <v/>
      </c>
    </row>
    <row r="30" spans="1:12" ht="31.5" customHeight="1">
      <c r="A30" s="103"/>
      <c r="B30" s="102" t="str">
        <f>IFERROR(VLOOKUP(D30,DB!A:K,11,0),"")</f>
        <v/>
      </c>
      <c r="C30" s="104"/>
      <c r="D30" s="102"/>
      <c r="E30" s="105"/>
      <c r="F30" s="106"/>
      <c r="G30" s="76">
        <f ca="1">IFERROR(NOW()-F30,"-")</f>
        <v>45965.732455671299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45965.732455671299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45965.732455671299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45965.732455671299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45965.732455671299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45965.732455671299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45965.732455671299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45965.732455671299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45965.732455671299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45965.732455671299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45965.732455671299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45965.732455671299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45965.732455671299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45965.732455671299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45965.732455671299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45965.732455671299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45965.732455671299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45965.732455671299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45965.732455671299</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45965.732455671299</v>
      </c>
      <c r="H49" s="106"/>
      <c r="I49" s="102" t="str">
        <f>IFERROR(VLOOKUP(D49,DB!A:F,6,0),"")</f>
        <v/>
      </c>
      <c r="J49" s="101" t="str">
        <f>IFERROR(VLOOKUP(D49,DB!A:G,7,0),"")</f>
        <v/>
      </c>
      <c r="K49" s="107"/>
      <c r="L49" s="108"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2025-11-04T14:34:48Z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