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18" documentId="120_S{2AC9BD13-BADA-5192-A53E-5A8FF88502F6}" xr6:coauthVersionLast="47" xr6:coauthVersionMax="47" xr10:uidLastSave="{FF3DBD63-E0FB-4B63-A306-2FA5777835E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<sst xmlns="http://schemas.openxmlformats.org/spreadsheetml/2006/main" count="180314" uniqueCount="39138">
  <si>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</si>
  <si>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</si>
  <si>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</si>
  <si>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</si>
  <si>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</si>
  <si>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</si>
  <si>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</si>
  <si>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</si>
  <si>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</si>
  <si>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</si>
  <si>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</si>
  <si>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</si>
  <si>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</si>
  <si>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</si>
  <si>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</si>
  <si>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</si>
  <si>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</si>
  <si>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</si>
  <si>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</si>
  <si>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</si>
  <si>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</si>
  <si>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</si>
  <si>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</si>
  <si>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</si>
  <si>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</si>
  <si>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</si>
  <si>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</si>
  <si>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</si>
  <si>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</si>
  <si>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</si>
  <si>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</si>
  <si>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</si>
  <si>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</si>
  <si>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</si>
  <si>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</si>
  <si>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</si>
  <si>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</si>
  <si>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</si>
  <si>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</si>
  <si>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</si>
  <si>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</si>
  <si>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</si>
  <si>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</si>
  <si>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</si>
  <si>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</si>
  <si>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</si>
  <si>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</si>
  <si>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</si>
  <si>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</si>
  <si>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</si>
  <si>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</si>
  <si>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</si>
  <si>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</si>
  <si>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</si>
  <si>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</si>
  <si>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</si>
  <si>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</si>
  <si>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</si>
  <si>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</si>
  <si>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</si>
  <si>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</si>
  <si>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</si>
  <si>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</si>
  <si>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</si>
  <si>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</si>
  <si>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</si>
  <si>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</si>
  <si>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</si>
  <si>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</si>
  <si>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</si>
  <si>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</si>
  <si>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</si>
  <si>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</si>
  <si>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</si>
  <si>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</si>
  <si>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</si>
  <si>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</si>
  <si>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</si>
  <si>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</si>
  <si>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</si>
  <si>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</si>
  <si>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</si>
  <si>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</si>
  <si>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</si>
  <si>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</si>
  <si>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</si>
  <si>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</si>
  <si>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</si>
  <si>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</si>
  <si>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</si>
  <si>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</si>
  <si>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</si>
  <si>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</si>
  <si>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</si>
  <si>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</si>
  <si>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</si>
  <si>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</si>
  <si>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</si>
  <si>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</si>
  <si>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</si>
  <si>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</si>
  <si>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</si>
  <si>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</si>
  <si>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</si>
  <si>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</si>
  <si>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</si>
  <si>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</si>
  <si>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</si>
  <si>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</si>
  <si>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</si>
  <si>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</si>
  <si>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</si>
  <si>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</si>
  <si>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</si>
  <si>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</si>
  <si>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</si>
  <si>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</si>
  <si>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</si>
  <si>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</si>
  <si>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</si>
  <si>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</si>
  <si>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</si>
  <si>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</si>
  <si>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</si>
  <si>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</si>
  <si>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</si>
  <si>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</si>
  <si>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</si>
  <si>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</si>
  <si>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</si>
  <si>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</si>
  <si>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</si>
  <si>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</si>
  <si>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</si>
  <si>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</si>
  <si>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</si>
  <si>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</si>
  <si>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</si>
  <si>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</si>
  <si>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</si>
  <si>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</si>
  <si>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</si>
  <si>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</si>
  <si>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</si>
  <si>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</si>
  <si>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</si>
  <si>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</si>
  <si>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</si>
  <si>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</si>
  <si>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</si>
  <si>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</si>
  <si>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</si>
  <si>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</si>
  <si>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</si>
  <si>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</si>
  <si>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</si>
  <si>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</si>
  <si>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</si>
  <si>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</si>
  <si>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</si>
  <si>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</si>
  <si>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</si>
  <si>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</si>
  <si>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</si>
  <si>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</si>
  <si>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</si>
  <si>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</si>
  <si>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</si>
  <si>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</si>
  <si>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</si>
  <si>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</si>
  <si>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</si>
  <si>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</si>
  <si>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</si>
  <si>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</si>
  <si>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</si>
  <si>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</si>
  <si>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</si>
  <si>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</si>
  <si>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</si>
  <si>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</si>
  <si>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</si>
  <si>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</si>
  <si>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</si>
  <si>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</si>
  <si>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</si>
  <si>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</si>
  <si>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</si>
  <si>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</si>
  <si>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</si>
  <si>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</si>
  <si>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</si>
  <si>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</si>
  <si>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</si>
  <si>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</si>
  <si>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</si>
  <si>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</si>
  <si>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</si>
  <si>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</si>
  <si>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</si>
  <si>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</si>
  <si>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</si>
  <si>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</si>
  <si>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</si>
  <si>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</si>
  <si>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</si>
  <si>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</si>
  <si>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</si>
  <si>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</si>
  <si>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</si>
  <si>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</si>
  <si>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</si>
  <si>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</si>
  <si>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</si>
  <si>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</si>
  <si>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</si>
  <si>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</si>
  <si>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</si>
  <si>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</si>
  <si>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</si>
  <si>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</si>
  <si>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</si>
  <si>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</si>
  <si>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</si>
  <si>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</si>
  <si>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</si>
  <si>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</si>
  <si>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</si>
  <si>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</si>
  <si>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</si>
  <si>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</si>
  <si>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</si>
  <si>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</si>
  <si>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</si>
  <si>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</si>
  <si>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</si>
  <si>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</si>
  <si>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</si>
  <si>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</si>
  <si>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</si>
  <si>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</si>
  <si>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</si>
  <si>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</si>
  <si>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</si>
  <si>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</si>
  <si>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</si>
  <si>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</si>
  <si>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</si>
  <si>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</si>
  <si>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</si>
  <si>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</si>
  <si>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</si>
  <si>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</si>
  <si>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</si>
  <si>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</si>
  <si>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</si>
  <si>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</si>
  <si>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</si>
  <si>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</si>
  <si>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</si>
  <si>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</si>
  <si>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</si>
  <si>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</si>
  <si>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</si>
  <si>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</si>
  <si>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</si>
  <si>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</si>
  <si>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</si>
  <si>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</si>
  <si>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</si>
  <si>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</si>
  <si>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</si>
  <si>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</si>
  <si>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</si>
  <si>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</si>
  <si>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</si>
  <si>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</si>
  <si>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</si>
  <si>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</si>
  <si>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</si>
  <si>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</si>
  <si>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</si>
  <si>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</si>
  <si>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</si>
  <si>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</si>
  <si>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</si>
  <si>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</si>
  <si>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</si>
  <si>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</si>
  <si>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</si>
  <si>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</si>
  <si>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</si>
  <si>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</si>
  <si>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</si>
  <si>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</si>
  <si>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</si>
  <si>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</si>
  <si>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</si>
  <si>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</si>
  <si>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</si>
  <si>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</si>
  <si>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</si>
  <si>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</si>
  <si>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</si>
  <si>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</si>
  <si>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</si>
  <si>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</si>
  <si>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</si>
  <si>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</si>
  <si>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</si>
  <si>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</si>
  <si>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</si>
  <si>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</si>
  <si>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</si>
  <si>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</si>
  <si>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</si>
  <si>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</si>
  <si>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</si>
  <si>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</si>
  <si>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</si>
  <si>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</si>
  <si>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</si>
  <si>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</si>
  <si>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</si>
  <si>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</si>
  <si>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</si>
  <si>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</si>
  <si>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</si>
  <si>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</si>
  <si>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</si>
  <si>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</si>
  <si>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</si>
  <si>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</si>
  <si>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</si>
  <si>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</si>
  <si>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</si>
  <si>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</si>
  <si>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</si>
  <si>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</si>
  <si>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</si>
  <si>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</si>
  <si>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</si>
  <si>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</si>
  <si>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</si>
  <si>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</si>
  <si>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</si>
  <si>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</si>
  <si>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</si>
  <si>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</si>
  <si>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</si>
  <si>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</si>
  <si>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</si>
  <si>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</si>
  <si>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</si>
  <si>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</si>
  <si>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</si>
  <si>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</si>
  <si>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</si>
  <si>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</si>
  <si>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</si>
  <si>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</si>
  <si>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</si>
  <si>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</si>
  <si>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</si>
  <si>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</si>
  <si>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</si>
  <si>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</si>
  <si>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</si>
  <si>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</si>
  <si>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</si>
  <si>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</si>
  <si>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</si>
  <si>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</si>
  <si>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</si>
  <si>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</si>
  <si>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</si>
  <si>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</si>
  <si>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</si>
  <si>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</si>
  <si>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</si>
  <si>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</si>
  <si>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</si>
  <si>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</si>
  <si>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</si>
  <si>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</si>
  <si>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</si>
  <si>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</si>
  <si>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</si>
  <si>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</si>
  <si>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</si>
  <si>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</si>
  <si>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</si>
  <si>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</si>
  <si>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</si>
  <si>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</si>
  <si>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</si>
  <si>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</si>
  <si>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</si>
  <si>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</si>
  <si>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</si>
  <si>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</si>
  <si>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</si>
  <si>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</si>
  <si>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</si>
  <si>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</si>
  <si>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</si>
  <si>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</si>
  <si>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</si>
  <si>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</si>
  <si>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</si>
  <si>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</si>
  <si>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</si>
  <si>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</si>
  <si>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</si>
  <si>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</si>
  <si>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</si>
  <si>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</si>
  <si>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</si>
  <si>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</si>
  <si>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</si>
  <si>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</si>
  <si>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</si>
  <si>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</si>
  <si>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</si>
  <si>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</si>
  <si>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</si>
  <si>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</si>
  <si>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</si>
  <si>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</si>
  <si>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</si>
  <si>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</si>
  <si>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</si>
  <si>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</si>
  <si>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</si>
  <si>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</si>
  <si>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</si>
  <si>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</si>
  <si>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</si>
  <si>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</si>
  <si>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</si>
  <si>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</si>
  <si>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</si>
  <si>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</si>
  <si>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</si>
  <si>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</si>
  <si>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</si>
  <si>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</si>
  <si>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</si>
  <si>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</si>
  <si>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</si>
  <si>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</si>
  <si>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</si>
  <si>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</si>
  <si>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</si>
  <si>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</si>
  <si>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</si>
  <si>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</si>
  <si>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</si>
  <si>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</si>
  <si>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</si>
  <si>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</si>
  <si>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</si>
  <si>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</si>
  <si>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</si>
  <si>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</si>
  <si>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</si>
  <si>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</si>
  <si>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</si>
  <si>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</si>
  <si>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</si>
  <si>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</si>
  <si>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</si>
  <si>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</si>
  <si>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</si>
  <si>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</si>
  <si>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</si>
  <si>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</si>
  <si>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</si>
  <si>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</si>
  <si>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</si>
  <si>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</si>
  <si>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</si>
  <si>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</si>
  <si>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</si>
  <si>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</si>
  <si>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</si>
  <si>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</si>
  <si>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</si>
  <si>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</si>
  <si>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</si>
  <si>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</si>
  <si>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</si>
  <si>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</si>
  <si>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</si>
  <si>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</si>
  <si>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</si>
  <si>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</si>
  <si>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</si>
  <si>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</si>
  <si>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</si>
  <si>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</si>
  <si>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</si>
  <si>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</si>
  <si>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</si>
  <si>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</si>
  <si>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</si>
  <si>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</si>
  <si>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</si>
  <si>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</si>
  <si>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</si>
  <si>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</si>
  <si>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</si>
  <si>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</si>
  <si>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</si>
  <si>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</si>
  <si>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</si>
  <si>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</si>
  <si>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</si>
  <si>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</si>
  <si>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</si>
  <si>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</si>
  <si>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</si>
  <si>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</si>
  <si>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</si>
  <si>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</si>
  <si>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</si>
  <si>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</si>
  <si>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</si>
  <si>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</si>
  <si>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</si>
  <si>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</si>
  <si>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</si>
  <si>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</si>
  <si>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</si>
  <si>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</si>
  <si>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</si>
  <si>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</si>
  <si>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</si>
  <si>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</si>
  <si>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</si>
  <si>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</si>
  <si>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</si>
  <si>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</si>
  <si>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</si>
  <si>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</si>
  <si>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</si>
  <si>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</si>
  <si>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</si>
  <si>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</si>
  <si>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</si>
  <si>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</si>
  <si>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</si>
  <si>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</si>
  <si>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</si>
  <si>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</si>
  <si>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</si>
  <si>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</si>
  <si>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</si>
  <si>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</si>
  <si>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</si>
  <si>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</si>
  <si>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</si>
  <si>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</si>
  <si>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</si>
  <si>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</si>
  <si>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</si>
  <si>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</si>
  <si>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</si>
  <si>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</si>
  <si>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</si>
  <si>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</si>
  <si>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</si>
  <si>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</si>
  <si>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</si>
  <si>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</si>
  <si>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</si>
  <si>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</si>
  <si>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</si>
  <si>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</si>
  <si>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</si>
  <si>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</si>
  <si>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</si>
  <si>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</si>
  <si>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</si>
  <si>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</si>
  <si>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</si>
  <si>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</si>
  <si>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</si>
  <si>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</si>
  <si>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</si>
  <si>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</si>
  <si>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</si>
  <si>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</si>
  <si>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</si>
  <si>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</si>
  <si>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</si>
  <si>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</si>
  <si>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</si>
  <si>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</si>
  <si>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</si>
  <si>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</si>
  <si>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</si>
  <si>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</si>
  <si>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</si>
  <si>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</si>
  <si>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</si>
  <si>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</si>
  <si>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</si>
  <si>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</si>
  <si>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</si>
  <si>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</si>
  <si>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</si>
  <si>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</si>
  <si>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</si>
  <si>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</si>
  <si>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</si>
  <si>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</si>
  <si>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</si>
  <si>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</si>
  <si>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</si>
  <si>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</si>
  <si>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</si>
  <si>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</si>
  <si>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</si>
  <si>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</si>
  <si>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</si>
  <si>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</si>
  <si>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</si>
  <si>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</si>
  <si>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</si>
  <si>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</si>
  <si>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</si>
  <si>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</si>
  <si>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</si>
  <si>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</si>
  <si>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</si>
  <si>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</si>
  <si>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</si>
  <si>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</si>
  <si>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</si>
  <si>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</si>
  <si>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</si>
  <si>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</si>
  <si>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</si>
  <si>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</si>
  <si>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</si>
  <si>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</si>
  <si>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</si>
  <si>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</si>
  <si>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</si>
  <si>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</si>
  <si>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</si>
  <si>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</si>
  <si>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</si>
  <si>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</si>
  <si>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</si>
  <si>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</si>
  <si>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</si>
  <si>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</si>
  <si>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</si>
  <si>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</si>
  <si>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</si>
  <si>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</si>
  <si>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</si>
  <si>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</si>
  <si>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</si>
  <si>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</si>
  <si>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</si>
  <si>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</si>
  <si>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</si>
  <si>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</si>
  <si>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</si>
  <si>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</si>
  <si>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</si>
  <si>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</si>
  <si>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</si>
  <si>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</si>
  <si>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</si>
  <si>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</si>
  <si>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</si>
  <si>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</si>
  <si>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</si>
  <si>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</si>
  <si>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</si>
  <si>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</si>
  <si>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</si>
  <si>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</si>
  <si>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</si>
  <si>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</si>
  <si>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</si>
  <si>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</si>
  <si>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</si>
  <si>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</si>
  <si>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</si>
  <si>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</si>
  <si>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</si>
  <si>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</si>
  <si>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</si>
  <si>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</si>
  <si>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</si>
  <si>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</si>
  <si>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</si>
  <si>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</si>
  <si>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</si>
  <si>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</si>
  <si>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</si>
  <si>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</si>
  <si>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</si>
  <si>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</si>
  <si>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</si>
  <si>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</si>
  <si>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</si>
  <si>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</si>
  <si>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</si>
  <si>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</si>
  <si>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</si>
  <si>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</si>
  <si>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</si>
  <si>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</si>
  <si>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</si>
  <si>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</si>
  <si>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</si>
  <si>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</si>
  <si>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</si>
  <si>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</si>
  <si>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</si>
  <si>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</si>
  <si>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</si>
  <si>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</si>
  <si>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</si>
  <si>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</si>
  <si>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</si>
  <si>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</si>
  <si>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</si>
  <si>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</si>
  <si>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</si>
  <si>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</si>
  <si>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</si>
  <si>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</si>
  <si>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</si>
  <si>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</si>
  <si>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</si>
  <si>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</si>
  <si>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</si>
  <si>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</si>
  <si>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</si>
  <si>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</si>
  <si>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</si>
  <si>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</si>
  <si>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</si>
  <si>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</si>
  <si>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</si>
  <si>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</si>
  <si>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</si>
  <si>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</si>
  <si>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</si>
  <si>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</si>
  <si>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</si>
  <si>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</si>
  <si>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</si>
  <si>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</si>
  <si>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</si>
  <si>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</si>
  <si>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</si>
  <si>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</si>
  <si>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</si>
  <si>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</si>
  <si>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</si>
  <si>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</si>
  <si>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</si>
  <si>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</si>
  <si>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</si>
  <si>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</si>
  <si>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</si>
  <si>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</si>
  <si>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</si>
  <si>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</si>
  <si>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</si>
  <si>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</si>
  <si>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</si>
  <si>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</si>
  <si>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</si>
  <si>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</si>
  <si>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</si>
  <si>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</si>
  <si>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</si>
  <si>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</si>
  <si>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</si>
  <si>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</si>
  <si>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</si>
  <si>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</si>
  <si>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</si>
  <si>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</si>
  <si>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</si>
  <si>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</si>
  <si>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</si>
  <si>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</si>
  <si>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</si>
  <si>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</si>
  <si>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</si>
  <si>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</si>
  <si>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</si>
  <si>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</si>
  <si>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</si>
  <si>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</si>
  <si>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</si>
  <si>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</si>
  <si>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</si>
  <si>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</si>
  <si>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</si>
  <si>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</si>
  <si>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</si>
  <si>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</si>
  <si>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</si>
  <si>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</si>
  <si>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</si>
  <si>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</si>
  <si>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</si>
  <si>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</si>
  <si>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</si>
  <si>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</si>
  <si>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</si>
  <si>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</si>
  <si>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</si>
  <si>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</si>
  <si>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</si>
  <si>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</si>
  <si>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</si>
  <si>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</si>
  <si>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</si>
  <si>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</si>
  <si>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</si>
  <si>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</si>
  <si>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</si>
  <si>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</si>
  <si>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</si>
  <si>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</si>
  <si>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</si>
  <si>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</si>
  <si>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</si>
  <si>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</si>
  <si>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</si>
  <si>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</si>
  <si>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</si>
  <si>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</si>
  <si>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</si>
  <si>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</si>
  <si>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</si>
  <si>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</si>
  <si>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</si>
  <si>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</si>
  <si>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</si>
  <si>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</si>
  <si>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</si>
  <si>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</si>
  <si>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</si>
  <si>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</si>
  <si>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</si>
  <si>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</si>
  <si>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</si>
  <si>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</si>
  <si>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</si>
  <si>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</si>
  <si>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</si>
  <si>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</si>
  <si>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</si>
  <si>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</si>
  <si>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</si>
  <si>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</si>
  <si>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</si>
  <si>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</si>
  <si>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</si>
  <si>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</si>
  <si>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</si>
  <si>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</si>
  <si>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</si>
  <si>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</si>
  <si>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</si>
  <si>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</si>
  <si>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</si>
  <si>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</si>
  <si>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</si>
  <si>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</si>
  <si>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</si>
  <si>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</si>
  <si>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</si>
  <si>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</si>
  <si>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</si>
  <si>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</si>
  <si>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</si>
  <si>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</si>
  <si>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</si>
  <si>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</si>
  <si>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</si>
  <si>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</si>
  <si>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</si>
  <si>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</si>
  <si>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</si>
  <si>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</si>
  <si>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</si>
  <si>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</si>
  <si>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</si>
  <si>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</si>
  <si>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</si>
  <si>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</si>
  <si>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</si>
  <si>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</si>
  <si>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</si>
  <si>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</si>
  <si>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</si>
  <si>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</si>
  <si>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</si>
  <si>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</si>
  <si>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</si>
  <si>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</si>
  <si>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</si>
  <si>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</si>
  <si>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</si>
  <si>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</si>
  <si>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</si>
  <si>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</si>
  <si>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</si>
  <si>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</si>
  <si>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</si>
  <si>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</si>
  <si>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</si>
  <si>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</si>
  <si>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</si>
  <si>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</si>
  <si>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</si>
  <si>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</si>
  <si>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</si>
  <si>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</si>
  <si>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</si>
  <si>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</si>
  <si>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</si>
  <si>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</si>
  <si>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</si>
  <si>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</si>
  <si>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</si>
  <si>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</si>
  <si>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</si>
  <si>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</si>
  <si>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</si>
  <si>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</si>
  <si>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</si>
  <si>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</si>
  <si>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</si>
  <si>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</si>
  <si>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</si>
  <si>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</si>
  <si>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</si>
  <si>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</si>
  <si>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</si>
  <si>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</si>
  <si>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</si>
  <si>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</si>
  <si>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</si>
  <si>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</si>
  <si>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</si>
  <si>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</si>
  <si>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</si>
  <si>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</si>
  <si>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</si>
  <si>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</si>
  <si>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</si>
  <si>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</si>
  <si>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</si>
  <si>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</si>
  <si>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</si>
  <si>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</si>
  <si>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</si>
  <si>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</si>
  <si>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</si>
  <si>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</si>
  <si>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</si>
  <si>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</si>
  <si>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</si>
  <si>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</si>
  <si>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</si>
  <si>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</si>
  <si>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</si>
  <si>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</si>
  <si>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</si>
  <si>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</si>
  <si>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</si>
  <si>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</si>
  <si>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</si>
  <si>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</si>
  <si>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</si>
  <si>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</si>
  <si>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</si>
  <si>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</si>
  <si>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</si>
  <si>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</si>
  <si>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</si>
  <si>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</si>
  <si>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</si>
  <si>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</si>
  <si>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</si>
  <si>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</si>
  <si>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</si>
  <si>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</si>
  <si>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</si>
  <si>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</si>
  <si>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</si>
  <si>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</si>
  <si>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</si>
  <si>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</si>
  <si>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</si>
  <si>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</si>
  <si>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</si>
  <si>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</si>
  <si>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</si>
  <si>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</si>
  <si>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</si>
  <si>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</si>
  <si>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</si>
  <si>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</si>
  <si>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</si>
  <si>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</si>
  <si>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</si>
  <si>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</si>
  <si>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</si>
  <si>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</si>
  <si>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</si>
  <si>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</si>
  <si>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</si>
  <si>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</si>
  <si>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</si>
  <si>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</si>
  <si>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</si>
  <si>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</si>
  <si>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</si>
  <si>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</si>
  <si>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</si>
  <si>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</si>
  <si>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</si>
  <si>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</si>
  <si>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</si>
  <si>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</si>
  <si>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</si>
  <si>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</si>
  <si>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</si>
  <si>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</si>
  <si>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</si>
  <si>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</si>
  <si>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</si>
  <si>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</si>
  <si>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</si>
  <si>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</si>
  <si>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</si>
  <si>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</si>
  <si>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</si>
  <si>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</si>
  <si>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</si>
  <si>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</si>
  <si>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</si>
  <si>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</si>
  <si>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</si>
  <si>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</si>
  <si>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</si>
  <si>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</si>
  <si>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</si>
  <si>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</si>
  <si>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</si>
  <si>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</si>
  <si>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</si>
  <si>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</si>
  <si>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</si>
  <si>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</si>
  <si>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</si>
  <si>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</si>
  <si>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</si>
  <si>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</si>
  <si>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</si>
  <si>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</si>
  <si>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</si>
  <si>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</si>
  <si>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</si>
  <si>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</si>
  <si>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</si>
  <si>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</si>
  <si>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</si>
  <si>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</si>
  <si>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</si>
  <si>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</si>
  <si>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</si>
  <si>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</si>
  <si>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</si>
  <si>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</si>
  <si>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</si>
  <si>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</si>
  <si>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</si>
  <si>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</si>
  <si>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</si>
  <si>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</si>
  <si>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</si>
  <si>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</si>
  <si>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</si>
  <si>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</si>
  <si>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</si>
  <si>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</si>
  <si>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</si>
  <si>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</si>
  <si>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</si>
  <si>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</si>
  <si>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</si>
  <si>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</si>
  <si>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</si>
  <si>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</si>
  <si>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</si>
  <si>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</si>
  <si>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</si>
  <si>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</si>
  <si>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</si>
  <si>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</si>
  <si>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</si>
  <si>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</si>
  <si>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</si>
  <si>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</si>
  <si>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</si>
  <si>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</si>
  <si>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</si>
  <si>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</si>
  <si>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</si>
  <si>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</si>
  <si>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</si>
  <si>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</si>
  <si>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</si>
  <si>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</si>
  <si>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</si>
  <si>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</si>
  <si>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</si>
  <si>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</si>
  <si>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</si>
  <si>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</si>
  <si>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</si>
  <si>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</si>
  <si>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</si>
  <si>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</si>
  <si>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</si>
  <si>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</si>
  <si>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</si>
  <si>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</si>
  <si>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</si>
  <si>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</si>
  <si>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</si>
  <si>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</si>
  <si>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</si>
  <si>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</si>
  <si>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</si>
  <si>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</si>
  <si>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</si>
  <si>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</si>
  <si>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</si>
  <si>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</si>
  <si>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</si>
  <si>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</si>
  <si>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</si>
  <si>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</si>
  <si>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</si>
  <si>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</si>
  <si>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</si>
  <si>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</si>
  <si>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</si>
  <si>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</si>
  <si>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</si>
  <si>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</si>
  <si>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</si>
  <si>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</si>
  <si>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</si>
  <si>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</si>
  <si>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</si>
  <si>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</si>
  <si>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</si>
  <si>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</si>
  <si>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</si>
  <si>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</si>
  <si>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</si>
  <si>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</si>
  <si>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</si>
  <si>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</si>
  <si>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</si>
  <si>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</si>
  <si>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</si>
  <si>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</si>
  <si>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</si>
  <si>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</si>
  <si>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</si>
  <si>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</si>
  <si>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</si>
  <si>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</si>
  <si>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</si>
  <si>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</si>
  <si>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</si>
  <si>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</si>
  <si>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</si>
  <si>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</si>
  <si>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</si>
  <si>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</si>
  <si>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</si>
  <si>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</si>
  <si>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</si>
  <si>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</si>
  <si>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</si>
  <si>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</si>
  <si>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</si>
  <si>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</si>
  <si>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</si>
  <si>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</si>
  <si>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</si>
  <si>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</si>
  <si>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</si>
  <si>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</si>
  <si>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</si>
  <si>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</si>
  <si>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</si>
  <si>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</si>
  <si>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</si>
  <si>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</si>
  <si>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</si>
  <si>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</si>
  <si>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</si>
  <si>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</si>
  <si>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</si>
  <si>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</si>
  <si>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</si>
  <si>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</si>
  <si>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</si>
  <si>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</si>
  <si>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</si>
  <si>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</si>
  <si>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</si>
  <si>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</si>
  <si>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</si>
  <si>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</si>
  <si>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</si>
  <si>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</si>
  <si>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</si>
  <si>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</si>
  <si>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</si>
  <si>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</si>
  <si>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</si>
  <si>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</si>
  <si>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</si>
  <si>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</si>
  <si>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</si>
  <si>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</si>
  <si>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</si>
  <si>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</si>
  <si>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</si>
  <si>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</si>
  <si>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</si>
  <si>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</si>
  <si>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</si>
  <si>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</si>
  <si>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</si>
  <si>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</si>
  <si>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</si>
  <si>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</si>
  <si>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</si>
  <si>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</si>
  <si>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</si>
  <si>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</si>
  <si>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</si>
  <si>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</si>
  <si>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</si>
  <si>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</si>
  <si>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</si>
  <si>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</si>
  <si>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</si>
  <si>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</si>
  <si>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</si>
  <si>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</si>
  <si>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</si>
  <si>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</si>
  <si>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</si>
  <si>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</si>
  <si>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</si>
  <si>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</si>
  <si>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</si>
  <si>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</si>
  <si>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</si>
  <si>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</si>
  <si>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</si>
  <si>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</si>
  <si>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</si>
  <si>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</si>
  <si>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</si>
  <si>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</si>
  <si>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</si>
  <si>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</si>
  <si>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</si>
  <si>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</si>
  <si>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</si>
  <si>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</si>
  <si>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</si>
  <si>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</si>
  <si>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</si>
  <si>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</si>
  <si>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</si>
  <si>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</si>
  <si>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</si>
  <si>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</si>
  <si>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</si>
  <si>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</si>
  <si>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</si>
  <si>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</si>
  <si>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</si>
  <si>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</si>
  <si>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</si>
  <si>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</si>
  <si>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</si>
  <si>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</si>
  <si>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</si>
  <si>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</si>
  <si>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</si>
  <si>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</si>
  <si>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</si>
  <si>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</si>
  <si>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</si>
  <si>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</si>
  <si>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</si>
  <si>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</si>
  <si>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</si>
  <si>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</si>
  <si>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</si>
  <si>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</si>
  <si>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</si>
  <si>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</si>
  <si>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</si>
  <si>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</si>
  <si>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</si>
  <si>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</si>
  <si>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</si>
  <si>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</si>
  <si>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</si>
  <si>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</si>
  <si>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</si>
  <si>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</si>
  <si>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</si>
  <si>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</si>
  <si>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</si>
  <si>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</si>
  <si>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</si>
  <si>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</si>
  <si>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</si>
  <si>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</si>
  <si>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</si>
  <si>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</si>
  <si>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</si>
  <si>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</si>
  <si>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</si>
  <si>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</si>
  <si>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</si>
  <si>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</si>
  <si>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</si>
  <si>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</si>
  <si>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</si>
  <si>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</si>
  <si>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</si>
  <si>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</si>
  <si>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</si>
  <si>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</si>
  <si>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</si>
  <si>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</si>
  <si>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</si>
  <si>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</si>
  <si>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</si>
  <si>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</si>
  <si>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</si>
  <si>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</si>
  <si>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</si>
  <si>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</si>
  <si>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</si>
  <si>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</si>
  <si>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</si>
  <si>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</si>
  <si>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</si>
  <si>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</si>
  <si>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</si>
  <si>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</si>
  <si>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</si>
  <si>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</si>
  <si>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</si>
  <si>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</si>
  <si>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</si>
  <si>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</si>
  <si>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</si>
  <si>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</si>
  <si>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</si>
  <si>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</si>
  <si>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</si>
  <si>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</si>
  <si>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</si>
  <si>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</si>
  <si>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</si>
  <si>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</si>
  <si>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</si>
  <si>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</si>
  <si>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</si>
  <si>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</si>
  <si>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</si>
  <si>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</si>
  <si>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</si>
  <si>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</si>
  <si>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</si>
  <si>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</si>
  <si>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</si>
  <si>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</si>
  <si>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</si>
  <si>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</si>
  <si>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</si>
  <si>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</si>
  <si>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</si>
  <si>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</si>
  <si>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</si>
  <si>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</si>
  <si>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</si>
  <si>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</si>
  <si>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</si>
  <si>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</si>
  <si>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</si>
  <si>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</si>
  <si>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</si>
  <si>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</si>
  <si>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</si>
  <si>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</si>
  <si>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</si>
  <si>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</si>
  <si>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</si>
  <si>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</si>
  <si>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</si>
  <si>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</si>
  <si>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</si>
  <si>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</si>
  <si>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</si>
  <si>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</si>
  <si>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</si>
  <si>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</si>
  <si>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</si>
  <si>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</si>
  <si>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</si>
  <si>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</si>
  <si>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</si>
  <si>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</si>
  <si>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</si>
  <si>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</si>
  <si>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</si>
  <si>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</si>
  <si>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</si>
  <si>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</si>
  <si>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</si>
  <si>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</si>
  <si>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</si>
  <si>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</si>
  <si>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</si>
  <si>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</si>
  <si>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</si>
  <si>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</si>
  <si>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</si>
  <si>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</si>
  <si>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</si>
  <si>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</si>
  <si>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</si>
  <si>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</si>
  <si>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</si>
  <si>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</si>
  <si>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</si>
  <si>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</si>
  <si>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</si>
  <si>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</si>
  <si>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</si>
  <si>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</si>
  <si>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</si>
  <si>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</si>
  <si>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</si>
  <si>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</si>
  <si>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</si>
  <si>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</si>
  <si>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</si>
  <si>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</si>
  <si>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</si>
  <si>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</si>
  <si>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</si>
  <si>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</si>
  <si>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</si>
  <si>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</si>
  <si>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</si>
  <si>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</si>
  <si>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</si>
  <si>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</si>
  <si>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</si>
  <si>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</si>
  <si>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</si>
  <si>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</si>
  <si>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</si>
  <si>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</si>
  <si>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</si>
  <si>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</si>
  <si>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</si>
  <si>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</si>
  <si>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</si>
  <si>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</si>
  <si>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</si>
  <si>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</si>
  <si>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</si>
  <si>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</si>
  <si>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</si>
  <si>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</si>
  <si>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</si>
  <si>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</si>
  <si>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</si>
  <si>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</si>
  <si>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</si>
  <si>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</si>
  <si>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</si>
  <si>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</si>
  <si>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</si>
  <si>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</si>
  <si>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</si>
  <si>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</si>
  <si>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</si>
  <si>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</si>
  <si>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</si>
  <si>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</si>
  <si>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</si>
  <si>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</si>
  <si>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</si>
  <si>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</si>
  <si>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</si>
  <si>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</si>
  <si>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</si>
  <si>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</si>
  <si>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</si>
  <si>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</si>
  <si>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</si>
  <si>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</si>
  <si>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</si>
  <si>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</si>
  <si>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</si>
  <si>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</si>
  <si>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</si>
  <si>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</si>
  <si>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</si>
  <si>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</si>
  <si>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</si>
  <si>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</si>
  <si>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</si>
  <si>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</si>
  <si>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</si>
  <si>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</si>
  <si>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</si>
  <si>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</si>
  <si>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</si>
  <si>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</si>
  <si>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</si>
  <si>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</si>
  <si>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</si>
  <si>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</si>
  <si>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</si>
  <si>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</si>
  <si>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</si>
  <si>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</si>
  <si>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</si>
  <si>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</si>
  <si>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</si>
  <si>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</si>
  <si>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</si>
  <si>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</si>
  <si>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</si>
  <si>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</si>
  <si>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</si>
  <si>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</si>
  <si>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</si>
  <si>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</si>
  <si>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</si>
  <si>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</si>
  <si>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</si>
  <si>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</si>
  <si>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</si>
  <si>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</si>
  <si>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</si>
  <si>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</si>
  <si>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</si>
  <si>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</si>
  <si>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</si>
  <si>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</si>
  <si>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</si>
  <si>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</si>
  <si>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</si>
  <si>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</si>
  <si>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</si>
  <si>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</si>
  <si>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</si>
  <si>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</si>
  <si>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</si>
  <si>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</si>
  <si>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</si>
  <si>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</si>
  <si>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</si>
  <si>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</si>
  <si>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</si>
  <si>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</si>
  <si>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</si>
  <si>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</si>
  <si>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</si>
  <si>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</si>
  <si>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</si>
  <si>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</si>
  <si>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</si>
  <si>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</si>
  <si>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</si>
  <si>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</si>
  <si>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</si>
  <si>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</si>
  <si>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</si>
  <si>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</si>
  <si>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</si>
  <si>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</si>
  <si>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</si>
  <si>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</si>
  <si>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</si>
  <si>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</si>
  <si>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</si>
  <si>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</si>
  <si>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</si>
  <si>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</si>
  <si>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</si>
  <si>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</si>
  <si>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</si>
  <si>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</si>
  <si>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</si>
  <si>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</si>
  <si>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</si>
  <si>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</si>
  <si>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</si>
  <si>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</si>
  <si>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</si>
  <si>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</si>
  <si>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</si>
  <si>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</si>
  <si>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</si>
  <si>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</si>
  <si>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</si>
  <si>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</si>
  <si>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</si>
  <si>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</si>
  <si>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</si>
  <si>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</si>
  <si>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</si>
  <si>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</si>
  <si>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</si>
  <si>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</si>
  <si>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</si>
  <si>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</si>
  <si>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</si>
  <si>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</si>
  <si>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</si>
  <si>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</si>
  <si>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</si>
  <si>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</si>
  <si>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</si>
  <si>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</si>
  <si>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</si>
  <si>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</si>
  <si>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</si>
  <si>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</si>
  <si>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</si>
  <si>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</si>
  <si>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</si>
  <si>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</si>
  <si>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</si>
  <si>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</si>
  <si>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</si>
  <si>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</si>
  <si>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</si>
  <si>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</si>
  <si>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</si>
  <si>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</si>
  <si>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</si>
  <si>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</si>
  <si>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</si>
  <si>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</si>
  <si>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</si>
  <si>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</si>
  <si>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</si>
  <si>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</si>
  <si>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</si>
  <si>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</si>
  <si>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</si>
  <si>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</si>
  <si>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</si>
  <si>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</si>
  <si>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</si>
  <si>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</si>
  <si>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</si>
  <si>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</si>
  <si>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</si>
  <si>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</si>
  <si>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</si>
  <si>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</si>
  <si>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</si>
  <si>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</si>
  <si>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</si>
  <si>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</si>
  <si>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</si>
  <si>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</si>
  <si>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</si>
  <si>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</si>
  <si>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</si>
  <si>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</si>
  <si>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</si>
  <si>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</si>
  <si>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</si>
  <si>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</si>
  <si>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</si>
  <si>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</si>
  <si>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</si>
  <si>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</si>
  <si>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</si>
  <si>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</si>
  <si>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</si>
  <si>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</si>
  <si>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</si>
  <si>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</si>
  <si>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</si>
  <si>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</si>
  <si>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</si>
  <si>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</si>
  <si>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</si>
  <si>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</si>
  <si>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</si>
  <si>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</si>
  <si>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</si>
  <si>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</si>
  <si>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</si>
  <si>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</si>
  <si>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</si>
  <si>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</si>
  <si>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</si>
  <si>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</si>
  <si>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</si>
  <si>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</si>
  <si>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</si>
  <si>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</si>
  <si>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</si>
  <si>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</si>
  <si>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</si>
  <si>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</si>
  <si>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</si>
  <si>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</si>
  <si>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</si>
  <si>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</si>
  <si>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</si>
  <si>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</si>
  <si>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</si>
  <si>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</si>
  <si>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</si>
  <si>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</si>
  <si>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</si>
  <si>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</si>
  <si>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</si>
  <si>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</si>
  <si>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</si>
  <si>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</si>
  <si>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</si>
  <si>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</si>
  <si>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</si>
  <si>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</si>
  <si>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</si>
  <si>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</si>
  <si>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</si>
  <si>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</si>
  <si>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</si>
  <si>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</si>
  <si>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</si>
  <si>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</si>
  <si>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</si>
  <si>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</si>
  <si>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</si>
  <si>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</si>
  <si>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</si>
  <si>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</si>
  <si>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</si>
  <si>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</si>
  <si>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</si>
  <si>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</si>
  <si>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</si>
  <si>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</si>
  <si>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</si>
  <si>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</si>
  <si>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</si>
  <si>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</si>
  <si>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</si>
  <si>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</si>
  <si>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</si>
  <si>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</si>
  <si>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</si>
  <si>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</si>
  <si>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</si>
  <si>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</si>
  <si>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</si>
  <si>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</si>
  <si>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</si>
  <si>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</si>
  <si>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</si>
  <si>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</si>
  <si>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</si>
  <si>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</si>
  <si>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</si>
  <si>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</si>
  <si>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</si>
  <si>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</si>
  <si>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</si>
  <si>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</si>
  <si>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</si>
  <si>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</si>
  <si>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</si>
  <si>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</si>
  <si>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</si>
  <si>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</si>
  <si>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</si>
  <si>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</si>
  <si>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</si>
  <si>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</si>
  <si>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</si>
  <si>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</si>
  <si>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</si>
  <si>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</si>
  <si>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</si>
  <si>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</si>
  <si>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</si>
  <si>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</si>
  <si>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</si>
  <si>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</si>
  <si>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</si>
  <si>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</si>
  <si>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</si>
  <si>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</si>
  <si>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</si>
  <si>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</si>
  <si>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</si>
  <si>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</si>
  <si>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</si>
  <si>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</si>
  <si>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</si>
  <si>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</si>
  <si>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</si>
  <si>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</si>
  <si>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</si>
  <si>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</si>
  <si>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</si>
  <si>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</si>
  <si>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</si>
  <si>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</si>
  <si>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</si>
  <si>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</si>
  <si>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</si>
  <si>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</si>
  <si>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</si>
  <si>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</si>
  <si>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</si>
  <si>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</si>
  <si>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</si>
  <si>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</si>
  <si>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</si>
  <si>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</si>
  <si>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</si>
  <si>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</si>
  <si>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</si>
  <si>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</si>
  <si>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</si>
  <si>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</si>
  <si>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</si>
  <si>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</si>
  <si>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</si>
  <si>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</si>
  <si>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</si>
  <si>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</si>
  <si>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</si>
  <si>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</si>
  <si>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</si>
  <si>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</si>
  <si>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</si>
  <si>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</si>
  <si>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</si>
  <si>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</si>
  <si>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</si>
  <si>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</si>
  <si>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</si>
  <si>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</si>
  <si>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</si>
  <si>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</si>
  <si>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</si>
  <si>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</si>
  <si>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</si>
  <si>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</si>
  <si>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</si>
  <si>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</si>
  <si>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</si>
  <si>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</si>
  <si>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</si>
  <si>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</si>
  <si>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</si>
  <si>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</si>
  <si>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</si>
  <si>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</si>
  <si>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</si>
  <si>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</si>
  <si>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</si>
  <si>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</si>
  <si>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</si>
  <si>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</si>
  <si>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</si>
  <si>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</si>
  <si>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</si>
  <si>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</si>
  <si>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</si>
  <si>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</si>
  <si>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</si>
  <si>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</si>
  <si>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</si>
  <si>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</si>
  <si>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</si>
  <si>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</si>
  <si>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</si>
  <si>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</si>
  <si>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</si>
  <si>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</si>
  <si>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</si>
  <si>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</si>
  <si>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</si>
  <si>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</si>
  <si>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</si>
  <si>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</si>
  <si>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</si>
  <si>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</si>
  <si>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</si>
  <si>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</si>
  <si>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</si>
  <si>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</si>
  <si>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</si>
  <si>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</si>
  <si>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</si>
  <si>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</si>
  <si>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</si>
  <si>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</si>
  <si>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</si>
  <si>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</si>
  <si>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</si>
  <si>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</si>
  <si>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</si>
  <si>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</si>
  <si>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</si>
  <si>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</si>
  <si>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</si>
  <si>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</si>
  <si>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</si>
  <si>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</si>
  <si>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</si>
  <si>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</si>
  <si>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</si>
  <si>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</si>
  <si>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</si>
  <si>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</si>
  <si>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</si>
  <si>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</si>
  <si>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</si>
  <si>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</si>
  <si>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</si>
  <si>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</si>
  <si>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</si>
  <si>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</si>
  <si>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</si>
  <si>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</si>
  <si>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</si>
  <si>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</si>
  <si>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</si>
  <si>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</si>
  <si>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</si>
  <si>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</si>
  <si>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</si>
  <si>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</si>
  <si>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</si>
  <si>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</si>
  <si>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</si>
  <si>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</si>
  <si>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</si>
  <si>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</si>
  <si>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</si>
  <si>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</si>
  <si>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</si>
  <si>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</si>
  <si>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</si>
  <si>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</si>
  <si>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</si>
  <si>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</si>
  <si>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</si>
  <si>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</si>
  <si>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</si>
  <si>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</si>
  <si>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</si>
  <si>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</si>
  <si>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</si>
  <si>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</si>
  <si>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</si>
  <si>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</si>
  <si>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</si>
  <si>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</si>
  <si>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</si>
  <si>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</si>
  <si>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</si>
  <si>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</si>
  <si>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</si>
  <si>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</si>
  <si>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</si>
  <si>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</si>
  <si>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</si>
  <si>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</si>
  <si>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</si>
  <si>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</si>
  <si>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</si>
  <si>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</si>
  <si>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</si>
  <si>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</si>
  <si>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</si>
  <si>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</si>
  <si>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</si>
  <si>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</si>
  <si>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</si>
  <si>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</si>
  <si>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</si>
  <si>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</si>
  <si>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</si>
  <si>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</si>
  <si>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</si>
  <si>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</si>
  <si>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</si>
  <si>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</si>
  <si>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</si>
  <si>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</si>
  <si>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</si>
  <si>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</si>
  <si>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</si>
  <si>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</si>
  <si>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</si>
  <si>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</si>
  <si>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</si>
  <si>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</si>
  <si>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</si>
  <si>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</si>
  <si>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</si>
  <si>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</si>
  <si>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</si>
  <si>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</si>
  <si>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</si>
  <si>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</si>
  <si>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</si>
  <si>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</si>
  <si>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</si>
  <si>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</si>
  <si>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</si>
  <si>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</si>
  <si>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</si>
  <si>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</si>
  <si>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</si>
  <si>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</si>
  <si>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</si>
  <si>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</si>
  <si>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</si>
  <si>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</si>
  <si>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</si>
  <si>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</si>
  <si>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</si>
  <si>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</si>
  <si>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</si>
  <si>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</si>
  <si>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</si>
  <si>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</si>
  <si>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</si>
  <si>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</si>
  <si>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</si>
  <si>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</si>
  <si>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</si>
  <si>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</si>
  <si>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</si>
  <si>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</si>
  <si>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</si>
  <si>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</si>
  <si>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</si>
  <si>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</si>
  <si>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</si>
  <si>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</si>
  <si>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</si>
  <si>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</si>
  <si>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</si>
  <si>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</si>
  <si>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</si>
  <si>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</si>
  <si>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</si>
  <si>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</si>
  <si>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</si>
  <si>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</si>
  <si>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</si>
  <si>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</si>
  <si>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</si>
  <si>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</si>
  <si>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</si>
  <si>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</si>
  <si>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</si>
  <si>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</si>
  <si>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</si>
  <si>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</si>
  <si>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</si>
  <si>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</si>
  <si>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</si>
  <si>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</si>
  <si>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</si>
  <si>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</si>
  <si>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</si>
  <si>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</si>
  <si>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</si>
  <si>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</si>
  <si>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</si>
  <si>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</si>
  <si>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</si>
  <si>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</si>
  <si>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</si>
  <si>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</si>
  <si>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</si>
  <si>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</si>
  <si>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</si>
  <si>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</si>
  <si>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</si>
  <si>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</si>
  <si>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</si>
  <si>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</si>
  <si>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</si>
  <si>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</si>
  <si>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</si>
  <si>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</si>
  <si>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</si>
  <si>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</si>
  <si>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</si>
  <si>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</si>
  <si>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</si>
  <si>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</si>
  <si>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</si>
  <si>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</si>
  <si>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</si>
  <si>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</si>
  <si>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</si>
  <si>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</si>
  <si>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</si>
  <si>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</si>
  <si>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</si>
  <si>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</si>
  <si>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</si>
  <si>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</si>
  <si>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</si>
  <si>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</si>
  <si>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</si>
  <si>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</si>
  <si>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</si>
  <si>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</si>
  <si>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</si>
  <si>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</si>
  <si>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</si>
  <si>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</si>
  <si>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</si>
  <si>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</si>
  <si>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</si>
  <si>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</si>
  <si>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</si>
  <si>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</si>
  <si>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</si>
  <si>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</si>
  <si>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</si>
  <si>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</si>
  <si>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</si>
  <si>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</si>
  <si>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</si>
  <si>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</si>
  <si>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</si>
  <si>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</si>
  <si>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</si>
  <si>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</si>
  <si>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</si>
  <si>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</si>
  <si>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</si>
  <si>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</si>
  <si>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</si>
  <si>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</si>
  <si>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</si>
  <si>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</si>
  <si>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</si>
  <si>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</si>
  <si>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</si>
  <si>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</si>
  <si>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</si>
  <si>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</si>
  <si>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</si>
  <si>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</si>
  <si>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</si>
  <si>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</si>
  <si>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</si>
  <si>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</si>
  <si>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</si>
  <si>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</si>
  <si>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</si>
  <si>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</si>
  <si>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</si>
  <si>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</si>
  <si>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</si>
  <si>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</si>
  <si>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</si>
  <si>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</si>
  <si>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</si>
  <si>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</si>
  <si>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</si>
  <si>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</si>
  <si>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</si>
  <si>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</si>
  <si>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</si>
  <si>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</si>
  <si>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</si>
  <si>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</si>
  <si>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</si>
  <si>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</si>
  <si>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</si>
  <si>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</si>
  <si>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</si>
  <si>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</si>
  <si>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</si>
  <si>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</si>
  <si>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</si>
  <si>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</si>
  <si>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</si>
  <si>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</si>
  <si>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</si>
  <si>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</si>
  <si>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</si>
  <si>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</si>
  <si>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</si>
  <si>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</si>
  <si>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</si>
  <si>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</si>
  <si>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</si>
  <si>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</si>
  <si>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</si>
  <si>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</si>
  <si>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</si>
  <si>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</si>
  <si>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</si>
  <si>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</si>
  <si>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</si>
  <si>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</si>
  <si>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</si>
  <si>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</si>
  <si>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</si>
  <si>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</si>
  <si>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</si>
  <si>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</si>
  <si>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</si>
  <si>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</si>
  <si>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</si>
  <si>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</si>
  <si>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</si>
  <si>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</si>
  <si>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</si>
  <si>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</si>
  <si>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</si>
  <si>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</si>
  <si>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</si>
  <si>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</si>
  <si>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</si>
  <si>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</si>
  <si>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</si>
  <si>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</si>
  <si>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</si>
  <si>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</si>
  <si>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</si>
  <si>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</si>
  <si>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</si>
  <si>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</si>
  <si>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</si>
  <si>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</si>
  <si>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</si>
  <si>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</si>
  <si>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</si>
  <si>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</si>
  <si>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</si>
  <si>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</si>
  <si>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</si>
  <si>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</si>
  <si>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</si>
  <si>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</si>
  <si>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</si>
  <si>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</si>
  <si>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</si>
  <si>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</si>
  <si>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</si>
  <si>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</si>
  <si>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</si>
  <si>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</si>
  <si>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</si>
  <si>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</si>
  <si>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</si>
  <si>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</si>
  <si>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</si>
  <si>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</si>
  <si>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</si>
  <si>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</si>
  <si>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</si>
  <si>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</si>
  <si>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</si>
  <si>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</si>
  <si>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</si>
  <si>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</si>
  <si>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</si>
  <si>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</si>
  <si>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</si>
  <si>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</si>
  <si>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</si>
  <si>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</si>
  <si>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</si>
  <si>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</si>
  <si>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</si>
  <si>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</si>
  <si>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</si>
  <si>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</si>
  <si>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</si>
  <si>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</si>
  <si>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</si>
  <si>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</si>
  <si>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</si>
  <si>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</si>
  <si>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</si>
  <si>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</si>
  <si>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</si>
  <si>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</si>
  <si>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</si>
  <si>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</si>
  <si>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</si>
  <si>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</si>
  <si>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</si>
  <si>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</si>
  <si>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</si>
  <si>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</si>
  <si>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</si>
  <si>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</si>
  <si>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</si>
  <si>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</si>
  <si>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</si>
  <si>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</si>
  <si>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</si>
  <si>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</si>
  <si>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</si>
  <si>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</si>
  <si>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</si>
  <si>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</si>
  <si>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</si>
  <si>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</si>
  <si>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</si>
  <si>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</si>
  <si>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</si>
  <si>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</si>
  <si>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</si>
  <si>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</si>
  <si>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</si>
  <si>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</si>
  <si>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</si>
  <si>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</si>
  <si>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</si>
  <si>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</si>
  <si>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</si>
  <si>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</si>
  <si>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</si>
  <si>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</si>
  <si>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</si>
  <si>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</si>
  <si>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</si>
  <si>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</si>
  <si>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</si>
  <si>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</si>
  <si>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</si>
  <si>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</si>
  <si>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</si>
  <si>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</si>
  <si>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</si>
  <si>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</si>
  <si>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</si>
  <si>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</si>
  <si>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</si>
  <si>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</si>
  <si>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</si>
  <si>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</si>
  <si>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</si>
  <si>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</si>
  <si>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</si>
  <si>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</si>
  <si>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</si>
  <si>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</si>
  <si>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</si>
  <si>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</si>
  <si>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</si>
  <si>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</si>
  <si>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</si>
  <si>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</si>
  <si>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</si>
  <si>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</si>
  <si>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</si>
  <si>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</si>
  <si>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</si>
  <si>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</si>
  <si>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</si>
  <si>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</si>
  <si>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</si>
  <si>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</si>
  <si>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</si>
  <si>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</si>
  <si>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</si>
  <si>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</si>
  <si>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</si>
  <si>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</si>
  <si>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</si>
  <si>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</si>
  <si>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</si>
  <si>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</si>
  <si>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</si>
  <si>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</si>
  <si>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</si>
  <si>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</si>
  <si>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</si>
  <si>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</si>
  <si>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</si>
  <si>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</si>
  <si>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</si>
  <si>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</si>
  <si>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</si>
  <si>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</si>
  <si>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</si>
  <si>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</si>
  <si>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</si>
  <si>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</si>
  <si>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</si>
  <si>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</si>
  <si>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</si>
  <si>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</si>
  <si>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</si>
  <si>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</si>
  <si>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</si>
  <si>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</si>
  <si>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</si>
  <si>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</si>
  <si>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</si>
  <si>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</si>
  <si>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</si>
  <si>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</si>
  <si>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</si>
  <si>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</si>
  <si>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</si>
  <si>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</si>
  <si>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</si>
  <si>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</si>
  <si>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</si>
  <si>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</si>
  <si>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</si>
  <si>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</si>
  <si>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</si>
  <si>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</si>
  <si>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</si>
  <si>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</si>
  <si>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</si>
  <si>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</si>
  <si>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</si>
  <si>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</si>
  <si>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</si>
  <si>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</si>
  <si>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</si>
  <si>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</si>
  <si>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</si>
  <si>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</si>
  <si>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</si>
  <si>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</si>
  <si>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</si>
  <si>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</si>
  <si>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</si>
  <si>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</si>
  <si>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</si>
  <si>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</si>
  <si>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</si>
  <si>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</si>
  <si>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</si>
  <si>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</si>
  <si>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</si>
  <si>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</si>
  <si>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</si>
  <si>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</si>
  <si>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</si>
  <si>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</si>
  <si>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</si>
  <si>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</si>
  <si>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</si>
  <si>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</si>
  <si>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</si>
  <si>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</si>
  <si>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</si>
  <si>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</si>
  <si>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</si>
  <si>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</si>
  <si>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</si>
  <si>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</si>
  <si>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</si>
  <si>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</si>
  <si>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</si>
  <si>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</si>
  <si>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</si>
  <si>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</si>
  <si>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</si>
  <si>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</si>
  <si>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</si>
  <si>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</si>
  <si>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</si>
  <si>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</si>
  <si>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</si>
  <si>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</si>
  <si>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</si>
  <si>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</si>
  <si>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</si>
  <si>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</si>
  <si>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</si>
  <si>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</si>
  <si>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</si>
  <si>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</si>
  <si>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</si>
  <si>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</si>
  <si>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</si>
  <si>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</si>
  <si>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</si>
  <si>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</si>
  <si>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</si>
  <si>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</si>
  <si>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</si>
  <si>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</si>
  <si>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</si>
  <si>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</si>
  <si>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</si>
  <si>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</si>
  <si>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</si>
  <si>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</si>
  <si>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</si>
  <si>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</si>
  <si>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</si>
  <si>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</si>
  <si>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</si>
  <si>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</si>
  <si>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</si>
  <si>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</si>
  <si>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</si>
  <si>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</si>
  <si>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</si>
  <si>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</si>
  <si>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</si>
  <si>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</si>
  <si>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</si>
  <si>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</si>
  <si>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</si>
  <si>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</si>
  <si>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</si>
  <si>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</si>
  <si>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</si>
  <si>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</si>
  <si>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</si>
  <si>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</si>
  <si>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</si>
  <si>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</si>
  <si>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</si>
  <si>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</si>
  <si>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</si>
  <si>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</si>
  <si>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</si>
  <si>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</si>
  <si>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</si>
  <si>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</si>
  <si>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</si>
  <si>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</si>
  <si>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</si>
  <si>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</si>
  <si>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</si>
  <si>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</si>
  <si>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</si>
  <si>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</si>
  <si>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</si>
  <si>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</si>
  <si>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</si>
  <si>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</si>
  <si>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</si>
  <si>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</si>
  <si>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</si>
  <si>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</si>
  <si>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</si>
  <si>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</si>
  <si>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</si>
  <si>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</si>
  <si>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</si>
  <si>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</si>
  <si>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</si>
  <si>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</si>
  <si>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</si>
  <si>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</si>
  <si>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</si>
  <si>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</si>
  <si>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</si>
  <si>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</si>
  <si>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</si>
  <si>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</si>
  <si>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</si>
  <si>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</si>
  <si>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</si>
  <si>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</si>
  <si>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</si>
  <si>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</si>
  <si>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</si>
  <si>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</si>
  <si>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</si>
  <si>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</si>
  <si>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</si>
  <si>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</si>
  <si>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</si>
  <si>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</si>
  <si>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</si>
  <si>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</si>
  <si>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</si>
  <si>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</si>
  <si>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</si>
  <si>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</si>
  <si>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</si>
  <si>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</si>
  <si>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</si>
  <si>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</si>
  <si>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</si>
  <si>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</si>
  <si>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</si>
  <si>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</si>
  <si>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</si>
  <si>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</si>
  <si>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</si>
  <si>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</si>
  <si>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</si>
  <si>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</si>
  <si>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</si>
  <si>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</si>
  <si>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</si>
  <si>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</si>
  <si>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</si>
  <si>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</si>
  <si>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</si>
  <si>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</si>
  <si>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</si>
  <si>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</si>
  <si>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</si>
  <si>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</si>
  <si>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</si>
  <si>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</si>
  <si>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</si>
  <si>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</si>
  <si>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</si>
  <si>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</si>
  <si>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</si>
  <si>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</si>
  <si>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</si>
  <si>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</si>
  <si>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</si>
  <si>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</si>
  <si>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</si>
  <si>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</si>
  <si>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</si>
  <si>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</si>
  <si>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</si>
  <si>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</si>
  <si>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</si>
  <si>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</si>
  <si>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</si>
  <si>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</si>
  <si>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</si>
  <si>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</si>
  <si>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</si>
  <si>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</si>
  <si>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</si>
  <si>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</si>
  <si>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</si>
  <si>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</si>
  <si>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</si>
  <si>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</si>
  <si>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</si>
  <si>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</si>
  <si>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</si>
  <si>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</si>
  <si>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</si>
  <si>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</si>
  <si>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</si>
  <si>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</si>
  <si>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</si>
  <si>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</si>
  <si>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</si>
  <si>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</si>
  <si>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</si>
  <si>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</si>
  <si>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</si>
  <si>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</si>
  <si>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</si>
  <si>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</si>
  <si>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</si>
  <si>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</si>
  <si>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</si>
  <si>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</si>
  <si>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</si>
  <si>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</si>
  <si>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</si>
  <si>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</si>
  <si>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</si>
  <si>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</si>
  <si>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</si>
  <si>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</si>
  <si>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</si>
  <si>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</si>
  <si>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</si>
  <si>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</si>
  <si>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</si>
  <si>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</si>
  <si>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</si>
  <si>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</si>
  <si>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</si>
  <si>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</si>
  <si>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</si>
  <si>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</si>
  <si>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</si>
  <si>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</si>
  <si>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</si>
  <si>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</si>
  <si>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</si>
  <si>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</si>
  <si>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</si>
  <si>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</si>
  <si>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</si>
  <si>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</si>
  <si>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</si>
  <si>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</si>
  <si>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</si>
  <si>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</si>
  <si>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</si>
  <si>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</si>
  <si>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</si>
  <si>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</si>
  <si>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</si>
  <si>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</si>
  <si>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</si>
  <si>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</si>
  <si>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</si>
  <si>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</si>
  <si>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</si>
  <si>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</si>
  <si>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</si>
  <si>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</si>
  <si>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</si>
  <si>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</si>
  <si>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</si>
  <si>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</si>
  <si>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</si>
  <si>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</si>
  <si>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</si>
  <si>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</si>
  <si>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</si>
  <si>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</si>
  <si>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</si>
  <si>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</si>
  <si>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</si>
  <si>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</si>
  <si>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</si>
  <si>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</si>
  <si>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</si>
  <si>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</si>
  <si>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</si>
  <si>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</si>
  <si>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</si>
  <si>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</si>
  <si>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</si>
  <si>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</si>
  <si>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</si>
  <si>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</si>
  <si>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</si>
  <si>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</si>
  <si>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</si>
  <si>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</si>
  <si>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</si>
  <si>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</si>
  <si>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</si>
  <si>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</si>
  <si>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</si>
  <si>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</si>
  <si>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</si>
  <si>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</si>
  <si>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</si>
  <si>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</si>
  <si>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</si>
  <si>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</si>
  <si>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</si>
  <si>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</si>
  <si>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</si>
  <si>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</si>
  <si>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</si>
  <si>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</si>
  <si>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</si>
  <si>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</si>
  <si>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</si>
  <si>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</si>
  <si>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</si>
  <si>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</si>
  <si>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</si>
  <si>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</si>
  <si>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</si>
  <si>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</si>
  <si>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</si>
  <si>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</si>
  <si>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</si>
  <si>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</si>
  <si>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</si>
  <si>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</si>
  <si>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</si>
  <si>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</si>
  <si>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</si>
  <si>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</si>
  <si>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</si>
  <si>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</si>
  <si>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</si>
  <si>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</si>
  <si>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</si>
  <si>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</si>
  <si>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</si>
  <si>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</si>
  <si>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</si>
  <si>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</si>
  <si>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</si>
  <si>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</si>
  <si>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</si>
  <si>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</si>
  <si>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</si>
  <si>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</si>
  <si>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</si>
  <si>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</si>
  <si>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</si>
  <si>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</si>
  <si>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</si>
  <si>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</si>
  <si>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</si>
  <si>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</si>
  <si>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</si>
  <si>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</si>
  <si>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</si>
  <si>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</si>
  <si>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</si>
  <si>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</si>
  <si>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</si>
  <si>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</si>
  <si>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</si>
  <si>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</si>
  <si>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</si>
  <si>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</si>
  <si>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</si>
  <si>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</si>
  <si>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</si>
  <si>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</si>
  <si>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</si>
  <si>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</si>
  <si>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</si>
  <si>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</si>
  <si>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</si>
  <si>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</si>
  <si>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</si>
  <si>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</si>
  <si>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</si>
  <si>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</si>
  <si>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</si>
  <si>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</si>
  <si>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</si>
  <si>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</si>
  <si>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</si>
  <si>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</si>
  <si>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</si>
  <si>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</si>
  <si>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</si>
  <si>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</si>
  <si>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</si>
  <si>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</si>
  <si>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</si>
  <si>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</si>
  <si>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</si>
  <si>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</si>
  <si>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</si>
  <si>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</si>
  <si>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</si>
  <si>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</si>
  <si>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</si>
  <si>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</si>
  <si>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</si>
  <si>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</si>
  <si>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</si>
  <si>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</si>
  <si>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</si>
  <si>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</si>
  <si>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</si>
  <si>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</si>
  <si>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</si>
  <si>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</si>
  <si>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</si>
  <si>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</si>
  <si>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</si>
  <si>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</si>
  <si>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</si>
  <si>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</si>
  <si>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</si>
  <si>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</si>
  <si>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</si>
  <si>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</si>
  <si>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</si>
  <si>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</si>
  <si>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</si>
  <si>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</si>
  <si>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</si>
  <si>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</si>
  <si>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</si>
  <si>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</si>
  <si>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</si>
  <si>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</si>
  <si>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</si>
  <si>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</si>
  <si>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</si>
  <si>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</si>
  <si>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</si>
  <si>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</si>
  <si>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</si>
  <si>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</si>
  <si>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</si>
  <si>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</si>
  <si>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</si>
  <si>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</si>
  <si>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</si>
  <si>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</si>
  <si>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</si>
  <si>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</si>
  <si>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</si>
  <si>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</si>
  <si>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</si>
  <si>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</si>
  <si>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</si>
  <si>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</si>
  <si>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</si>
  <si>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</si>
  <si>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</si>
  <si>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</si>
  <si>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</si>
  <si>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</si>
  <si>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</si>
  <si>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</si>
  <si>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</si>
  <si>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</si>
  <si>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</si>
  <si>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</si>
  <si>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</si>
  <si>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</si>
  <si>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</si>
  <si>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</si>
  <si>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</si>
  <si>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</si>
  <si>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</si>
  <si>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</si>
  <si>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</si>
  <si>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</si>
  <si>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</si>
  <si>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</si>
  <si>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</si>
  <si>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</si>
  <si>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</si>
  <si>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</si>
  <si>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</si>
  <si>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</si>
  <si>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</si>
  <si>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</si>
  <si>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</si>
  <si>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</si>
  <si>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</si>
  <si>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</si>
  <si>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</si>
  <si>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</si>
  <si>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</si>
  <si>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</si>
  <si>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</si>
  <si>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</si>
  <si>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</si>
  <si>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</si>
  <si>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</si>
  <si>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</si>
  <si>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</si>
  <si>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</si>
  <si>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</si>
  <si>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</si>
  <si>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</si>
  <si>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</si>
  <si>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</si>
  <si>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</si>
  <si>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</si>
  <si>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</si>
  <si>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</si>
  <si>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</si>
  <si>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</si>
  <si>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</si>
  <si>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</si>
  <si>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</si>
  <si>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</si>
  <si>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</si>
  <si>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</si>
  <si>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</si>
  <si>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</si>
  <si>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</si>
  <si>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</si>
  <si>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</si>
  <si>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</si>
  <si>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</si>
  <si>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</si>
  <si>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</si>
  <si>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</si>
  <si>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</si>
  <si>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</si>
  <si>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</si>
  <si>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</si>
  <si>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</si>
  <si>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</si>
  <si>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</si>
  <si>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</si>
  <si>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</si>
  <si>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</si>
  <si>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</si>
  <si>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</si>
  <si>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</si>
  <si>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</si>
  <si>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</si>
  <si>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</si>
  <si>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</si>
  <si>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</si>
  <si>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</si>
  <si>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</si>
  <si>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</si>
  <si>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</si>
  <si>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</si>
  <si>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</si>
  <si>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</si>
  <si>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</si>
  <si>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</si>
  <si>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</si>
  <si>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</si>
  <si>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</si>
  <si>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</si>
  <si>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</si>
  <si>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</si>
  <si>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</si>
  <si>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</si>
  <si>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</si>
  <si>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</si>
  <si>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</si>
  <si>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</si>
  <si>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</si>
  <si>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</si>
  <si>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</si>
  <si>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</si>
  <si>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</si>
  <si>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</si>
  <si>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</si>
  <si>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</si>
  <si>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</si>
  <si>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</si>
  <si>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</si>
  <si>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</si>
  <si>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</si>
  <si>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</si>
  <si>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</si>
  <si>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</si>
  <si>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</si>
  <si>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</si>
  <si>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</si>
  <si>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</si>
  <si>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</si>
  <si>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</si>
  <si>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</si>
  <si>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</si>
  <si>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</si>
  <si>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</si>
  <si>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</si>
  <si>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</si>
  <si>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</si>
  <si>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</si>
  <si>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</si>
  <si>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</si>
  <si>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</si>
  <si>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</si>
  <si>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</si>
  <si>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</si>
  <si>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</si>
  <si>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</si>
  <si>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</si>
  <si>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</si>
  <si>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</si>
  <si>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</si>
  <si>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</si>
  <si>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</si>
  <si>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</si>
  <si>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</si>
  <si>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</si>
  <si>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</si>
  <si>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</si>
  <si>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</si>
  <si>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</si>
  <si>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</si>
  <si>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</si>
  <si>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</si>
  <si>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</si>
  <si>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</si>
  <si>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</si>
  <si>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</si>
  <si>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</si>
  <si>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</si>
  <si>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</si>
  <si>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</si>
  <si>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</si>
  <si>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</si>
  <si>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</si>
  <si>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</si>
  <si>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</si>
  <si>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</si>
  <si>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</si>
  <si>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</si>
  <si>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</si>
  <si>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</si>
  <si>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</si>
  <si>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</si>
  <si>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</si>
  <si>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</si>
  <si>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</si>
  <si>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</si>
  <si>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</si>
  <si>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</si>
  <si>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</si>
  <si>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</si>
  <si>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</si>
  <si>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</si>
  <si>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</si>
  <si>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</si>
  <si>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</si>
  <si>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</si>
  <si>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</si>
  <si>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</si>
  <si>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</si>
  <si>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</si>
  <si>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</si>
  <si>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</si>
  <si>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</si>
  <si>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</si>
  <si>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</si>
  <si>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</si>
  <si>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</si>
  <si>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</si>
  <si>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</si>
  <si>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</si>
  <si>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</si>
  <si>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</si>
  <si>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</si>
  <si>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</si>
  <si>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</si>
  <si>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</si>
  <si>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</si>
  <si>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</si>
  <si>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</si>
  <si>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</si>
  <si>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</si>
  <si>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</si>
  <si>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</si>
  <si>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</si>
  <si>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</si>
  <si>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</si>
  <si>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</si>
  <si>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</si>
  <si>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</si>
  <si>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</si>
  <si>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</si>
  <si>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</si>
  <si>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</si>
  <si>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</si>
  <si>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</si>
  <si>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</si>
  <si>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</si>
  <si>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</si>
  <si>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</si>
  <si>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</si>
  <si>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</si>
  <si>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</si>
  <si>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</si>
  <si>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</si>
  <si>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</si>
  <si>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</si>
  <si>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</si>
  <si>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</si>
  <si>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</si>
  <si>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</si>
  <si>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</si>
  <si>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</si>
  <si>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</si>
  <si>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</si>
  <si>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</si>
  <si>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</si>
  <si>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</si>
  <si>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</si>
  <si>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</si>
  <si>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</si>
  <si>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</si>
  <si>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</si>
  <si>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</si>
  <si>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</si>
  <si>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</si>
  <si>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</si>
  <si>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</si>
  <si>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</si>
  <si>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</si>
  <si>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</si>
  <si>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</si>
  <si>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</si>
  <si>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</si>
  <si>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</si>
  <si>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</si>
  <si>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</si>
  <si>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</si>
  <si>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</si>
  <si>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</si>
  <si>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</si>
  <si>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</si>
  <si>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</si>
  <si>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</si>
  <si>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</si>
  <si>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</si>
  <si>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</si>
  <si>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</si>
  <si>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</si>
  <si>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</si>
  <si>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</si>
  <si>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</si>
  <si>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</si>
  <si>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</si>
  <si>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</si>
  <si>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</si>
  <si>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</si>
  <si>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</si>
  <si>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</si>
  <si>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</si>
  <si>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</si>
  <si>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</si>
  <si>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</si>
  <si>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</si>
  <si>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</si>
  <si>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</si>
  <si>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</si>
  <si>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</si>
  <si>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</si>
  <si>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</si>
  <si>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</si>
  <si>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</si>
  <si>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</si>
  <si>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</si>
  <si>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</si>
  <si>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</si>
  <si>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</si>
  <si>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</si>
  <si>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</si>
  <si>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</si>
  <si>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</si>
  <si>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</si>
  <si>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</si>
  <si>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</si>
  <si>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</si>
  <si>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</si>
  <si>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</si>
  <si>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</si>
  <si>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</si>
  <si>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</si>
  <si>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</si>
  <si>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</si>
  <si>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</si>
  <si>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</si>
  <si>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</si>
  <si>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</si>
  <si>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</si>
  <si>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</si>
  <si>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</si>
  <si>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</si>
  <si>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</si>
  <si>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</si>
  <si>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</si>
  <si>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</si>
  <si>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</si>
  <si>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</si>
  <si>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</si>
  <si>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</si>
  <si>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</si>
  <si>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</si>
  <si>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</si>
  <si>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</si>
  <si>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</si>
  <si>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</si>
  <si>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</si>
  <si>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</si>
  <si>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</si>
  <si>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</si>
  <si>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</si>
  <si>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</si>
  <si>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</si>
  <si>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</si>
  <si>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</si>
  <si>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</si>
  <si>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</si>
  <si>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</si>
  <si>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</si>
  <si>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</si>
  <si>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</si>
  <si>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</si>
  <si>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</si>
  <si>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</si>
  <si>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</si>
  <si>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</si>
  <si>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</si>
  <si>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</si>
  <si>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</si>
  <si>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</si>
  <si>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</si>
  <si>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</si>
  <si>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</si>
  <si>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</si>
  <si>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</si>
  <si>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</si>
  <si>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</si>
  <si>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</si>
  <si>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</si>
  <si>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</si>
  <si>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</si>
  <si>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</si>
  <si>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</si>
  <si>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</si>
  <si>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</si>
  <si>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</si>
  <si>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</si>
  <si>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</si>
  <si>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</si>
  <si>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</si>
  <si>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</si>
  <si>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</si>
  <si>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</si>
  <si>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</si>
  <si>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</si>
  <si>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</si>
  <si>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</si>
  <si>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</si>
  <si>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</si>
  <si>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</si>
  <si>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</si>
  <si>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</si>
  <si>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</si>
  <si>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</si>
  <si>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</si>
  <si>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</si>
  <si>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</si>
  <si>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</si>
  <si>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</si>
  <si>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</si>
  <si>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</si>
  <si>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</si>
  <si>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</si>
  <si>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</si>
  <si>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</si>
  <si>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</si>
  <si>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</si>
  <si>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</si>
  <si>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</si>
  <si>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</si>
  <si>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</si>
  <si>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</si>
  <si>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</si>
  <si>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</si>
  <si>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</si>
  <si>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</si>
  <si>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</si>
  <si>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</si>
  <si>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</si>
  <si>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</si>
  <si>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</si>
  <si>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</si>
  <si>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</si>
  <si>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</si>
  <si>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</si>
  <si>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</si>
  <si>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</si>
  <si>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</si>
  <si>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</si>
  <si>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</si>
  <si>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</si>
  <si>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</si>
  <si>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</si>
  <si>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</si>
  <si>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</si>
  <si>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</si>
  <si>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</si>
  <si>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</si>
  <si>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</si>
  <si>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</si>
  <si>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</si>
  <si>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</si>
  <si>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</si>
  <si>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</si>
  <si>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</si>
  <si>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</si>
  <si>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</si>
  <si>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</si>
  <si>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</si>
  <si>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</si>
  <si>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</si>
  <si>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</si>
  <si>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</si>
  <si>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</si>
  <si>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</si>
  <si>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</si>
  <si>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</si>
  <si>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</si>
  <si>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</si>
  <si>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</si>
  <si>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</si>
  <si>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</si>
  <si>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</si>
  <si>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</si>
  <si>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</si>
  <si>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</si>
  <si>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</si>
  <si>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</si>
  <si>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</si>
  <si>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</si>
  <si>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</si>
  <si>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</si>
  <si>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</si>
  <si>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</si>
  <si>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</si>
  <si>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</si>
  <si>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</si>
  <si>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</si>
  <si>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</si>
  <si>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</si>
  <si>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</si>
  <si>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</si>
  <si>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</si>
  <si>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</si>
  <si>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</si>
  <si>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</si>
  <si>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</si>
  <si>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</si>
  <si>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</si>
  <si>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</si>
  <si>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</si>
  <si>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</si>
  <si>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</si>
  <si>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</si>
  <si>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</si>
  <si>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</si>
  <si>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</si>
  <si>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</si>
  <si>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</si>
  <si>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</si>
  <si>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</si>
  <si>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</si>
  <si>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</si>
  <si>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</si>
  <si>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</si>
  <si>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</si>
  <si>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</si>
  <si>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</si>
  <si>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</si>
  <si>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</si>
  <si>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</si>
  <si>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</si>
  <si>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</si>
  <si>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</si>
  <si>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</si>
  <si>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</si>
  <si>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</si>
  <si>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</si>
  <si>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</si>
  <si>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</si>
  <si>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</si>
  <si>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</si>
  <si>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</si>
  <si>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</si>
  <si>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</si>
  <si>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</si>
  <si>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</si>
  <si>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</si>
  <si>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</si>
  <si>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</si>
  <si>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</si>
  <si>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</si>
  <si>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</si>
  <si>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</si>
  <si>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</si>
  <si>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</si>
  <si>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</si>
  <si>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</si>
  <si>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</si>
  <si>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</si>
  <si>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</si>
  <si>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</si>
  <si>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</si>
  <si>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</si>
  <si>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</si>
  <si>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</si>
  <si>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</si>
  <si>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</si>
  <si>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</si>
  <si>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</si>
  <si>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</si>
  <si>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</si>
  <si>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</si>
  <si>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</si>
  <si>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</si>
  <si>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</si>
  <si>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</si>
  <si>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</si>
  <si>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</si>
  <si>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</si>
  <si>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</si>
  <si>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</si>
  <si>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</si>
  <si>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</si>
  <si>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</si>
  <si>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</si>
  <si>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</si>
  <si>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</si>
  <si>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</si>
  <si>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</si>
  <si>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</si>
  <si>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</si>
  <si>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</si>
  <si>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</si>
  <si>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</si>
  <si>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</si>
  <si>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</si>
  <si>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</si>
  <si>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</si>
  <si>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</si>
  <si>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</si>
  <si>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</si>
  <si>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</si>
  <si>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</si>
  <si>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</si>
  <si>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</si>
  <si>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</si>
  <si>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</si>
  <si>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</si>
  <si>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</si>
  <si>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</si>
  <si>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</si>
  <si>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</si>
  <si>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</si>
  <si>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</si>
  <si>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</si>
  <si>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</si>
  <si>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</si>
  <si>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</si>
  <si>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</si>
  <si>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</si>
  <si>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</si>
  <si>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</si>
  <si>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</si>
  <si>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</si>
  <si>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</si>
  <si>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</si>
  <si>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</si>
  <si>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</si>
  <si>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</si>
  <si>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</si>
  <si>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</si>
  <si>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</si>
  <si>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</si>
  <si>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</si>
  <si>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</si>
  <si>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</si>
  <si>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</si>
  <si>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</si>
  <si>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</si>
  <si>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</si>
  <si>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</si>
  <si>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</si>
  <si>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</si>
  <si>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</si>
  <si>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</si>
  <si>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</si>
  <si>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</si>
  <si>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</si>
  <si>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</si>
  <si>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</si>
  <si>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</si>
  <si>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</si>
  <si>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</si>
  <si>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</si>
  <si>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</si>
  <si>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</si>
  <si>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</si>
  <si>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</si>
  <si>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</si>
  <si>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</si>
  <si>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</si>
  <si>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</si>
  <si>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</si>
  <si>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</si>
  <si>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</si>
  <si>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</si>
  <si>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</si>
  <si>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</si>
  <si>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</si>
  <si>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</si>
  <si>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</si>
  <si>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</si>
  <si>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</si>
  <si>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</si>
  <si>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</si>
  <si>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</si>
  <si>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</si>
  <si>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</si>
  <si>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</si>
  <si>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</si>
  <si>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</si>
  <si>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</si>
  <si>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</si>
  <si>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</si>
  <si>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</si>
  <si>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</si>
  <si>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</si>
  <si>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</si>
  <si>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</si>
  <si>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</si>
  <si>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</si>
  <si>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</si>
  <si>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</si>
  <si>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</si>
  <si>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</si>
  <si>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</si>
  <si>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</si>
  <si>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</si>
  <si>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</si>
  <si>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</si>
  <si>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</si>
  <si>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</si>
  <si>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</si>
  <si>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</si>
  <si>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</si>
  <si>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</si>
  <si>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</si>
  <si>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</si>
  <si>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</si>
  <si>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</si>
  <si>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</si>
  <si>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</si>
  <si>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</si>
  <si>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</si>
  <si>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</si>
  <si>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</si>
  <si>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</si>
  <si>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</si>
  <si>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</si>
  <si>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</si>
  <si>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</si>
  <si>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</si>
  <si>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</si>
  <si>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</si>
  <si>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</si>
  <si>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</si>
  <si>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</si>
  <si>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</si>
  <si>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</si>
  <si>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</si>
  <si>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</si>
  <si>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</si>
  <si>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</si>
  <si>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</si>
  <si>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</si>
  <si>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</si>
  <si>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</si>
  <si>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</si>
  <si>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</si>
  <si>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</si>
  <si>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</si>
  <si>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</si>
  <si>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</si>
  <si>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</si>
  <si>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</si>
  <si>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</si>
  <si>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</si>
  <si>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</si>
  <si>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</si>
  <si>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</si>
  <si>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</si>
  <si>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</si>
  <si>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</si>
  <si>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</si>
  <si>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</si>
  <si>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</si>
  <si>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</si>
  <si>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</si>
  <si>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</si>
  <si>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</si>
  <si>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</si>
  <si>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</si>
  <si>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</si>
  <si>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</si>
  <si>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</si>
  <si>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</si>
  <si>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</si>
  <si>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</si>
  <si>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</si>
  <si>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</si>
  <si>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</si>
  <si>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</si>
  <si>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</si>
  <si>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</si>
  <si>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</si>
  <si>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</si>
  <si>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</si>
  <si>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</si>
  <si>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</si>
  <si>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</si>
  <si>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</si>
  <si>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</si>
  <si>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</si>
  <si>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</si>
  <si>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</si>
  <si>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</si>
  <si>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</si>
  <si>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</si>
  <si>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</si>
  <si>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</si>
  <si>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</si>
  <si>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</si>
  <si>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</si>
  <si>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</si>
  <si>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</si>
  <si>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</si>
  <si>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</si>
  <si>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</si>
  <si>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</si>
  <si>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</si>
  <si>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</si>
  <si>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</si>
  <si>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</si>
  <si>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</si>
  <si>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</si>
  <si>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</si>
  <si>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</si>
  <si>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</si>
  <si>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</si>
  <si>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</si>
  <si>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</si>
  <si>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</si>
  <si>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</si>
  <si>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</si>
  <si>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</si>
  <si>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</si>
  <si>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</si>
  <si>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</si>
  <si>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</si>
  <si>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</si>
  <si>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</si>
  <si>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</si>
  <si>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</si>
  <si>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</si>
  <si>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</si>
  <si>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</si>
  <si>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</si>
  <si>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</si>
  <si>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</si>
  <si>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</si>
  <si>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</si>
  <si>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</si>
  <si>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</si>
  <si>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</si>
  <si>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</si>
  <si>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</si>
  <si>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</si>
  <si>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</si>
  <si>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</si>
  <si>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</si>
  <si>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</si>
  <si>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</si>
  <si>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</si>
  <si>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</si>
  <si>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</si>
  <si>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</si>
  <si>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</si>
  <si>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</si>
  <si>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</si>
  <si>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</si>
  <si>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</si>
  <si>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</si>
  <si>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</si>
  <si>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</si>
  <si>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</si>
  <si>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</si>
  <si>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</si>
  <si>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</si>
  <si>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</si>
  <si>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</si>
  <si>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</si>
  <si>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</si>
  <si>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</si>
  <si>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</si>
  <si>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</si>
  <si>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</si>
  <si>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</si>
  <si>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</si>
  <si>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</si>
  <si>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</si>
  <si>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</si>
  <si>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</si>
  <si>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</si>
  <si>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</si>
  <si>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</si>
  <si>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</si>
  <si>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</si>
  <si>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</si>
  <si>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</si>
  <si>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</si>
  <si>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</si>
  <si>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</si>
  <si>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</si>
  <si>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</si>
  <si>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</si>
  <si>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</si>
  <si>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</si>
  <si>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</si>
  <si>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</si>
  <si>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</si>
  <si>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</si>
  <si>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</si>
  <si>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</si>
  <si>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</si>
  <si>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</si>
  <si>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</si>
  <si>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</si>
  <si>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</si>
  <si>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</si>
  <si>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</si>
  <si>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</si>
  <si>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</si>
  <si>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</si>
  <si>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</si>
  <si>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</si>
  <si>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</si>
  <si>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</si>
  <si>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</si>
  <si>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</si>
  <si>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</si>
  <si>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</si>
  <si>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</si>
  <si>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</si>
  <si>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</si>
  <si>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</si>
  <si>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</si>
  <si>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</si>
  <si>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</si>
  <si>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</si>
  <si>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</si>
  <si>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</si>
  <si>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</si>
  <si>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</si>
  <si>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</si>
  <si>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</si>
  <si>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</si>
  <si>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</si>
  <si>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</si>
  <si>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</si>
  <si>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</si>
  <si>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</si>
  <si>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</si>
  <si>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</si>
  <si>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</si>
  <si>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</si>
  <si>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</si>
  <si>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</si>
  <si>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</si>
  <si>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</si>
  <si>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</si>
  <si>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</si>
  <si>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</si>
  <si>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</si>
  <si>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</si>
  <si>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</si>
  <si>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</si>
  <si>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</si>
  <si>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</si>
  <si>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</si>
  <si>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</si>
  <si>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</si>
  <si>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</si>
  <si>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</si>
  <si>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</si>
  <si>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</si>
  <si>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</si>
  <si>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</si>
  <si>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</si>
  <si>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</si>
  <si>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</si>
  <si>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</si>
  <si>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</si>
  <si>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</si>
  <si>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</si>
  <si>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</si>
  <si>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</si>
  <si>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</si>
  <si>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</si>
  <si>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</si>
  <si>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</si>
  <si>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</si>
  <si>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</si>
  <si>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</si>
  <si>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</si>
  <si>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</si>
  <si>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</si>
  <si>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</si>
  <si>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</si>
  <si>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</si>
  <si>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</si>
  <si>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</si>
  <si>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</si>
  <si>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</si>
  <si>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</si>
  <si>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</si>
  <si>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</si>
  <si>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</si>
  <si>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</si>
  <si>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</si>
  <si>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</si>
  <si>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</si>
  <si>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</si>
  <si>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</si>
  <si>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</si>
  <si>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</si>
  <si>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</si>
  <si>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</si>
  <si>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</si>
  <si>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</si>
  <si>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</si>
  <si>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</si>
  <si>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</si>
  <si>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</si>
  <si>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</si>
  <si>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</si>
  <si>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</si>
  <si>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</si>
  <si>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</si>
  <si>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</si>
  <si>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</si>
  <si>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</si>
  <si>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</si>
  <si>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</si>
  <si>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</si>
  <si>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</si>
  <si>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</si>
  <si>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</si>
  <si>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</si>
  <si>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</si>
  <si>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</si>
  <si>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</si>
  <si>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</si>
  <si>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</si>
  <si>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</si>
  <si>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</si>
  <si>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</si>
  <si>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</si>
  <si>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</si>
  <si>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</si>
  <si>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</si>
  <si>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</si>
  <si>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</si>
  <si>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</si>
  <si>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</si>
  <si>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</si>
  <si>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</si>
  <si>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</si>
  <si>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</si>
  <si>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</si>
  <si>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</si>
  <si>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</si>
  <si>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</si>
  <si>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</si>
  <si>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</si>
  <si>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</si>
  <si>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</si>
  <si>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</si>
  <si>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</si>
  <si>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</si>
  <si>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</si>
  <si>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</si>
  <si>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</si>
  <si>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</si>
  <si>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</si>
  <si>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</si>
  <si>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</si>
  <si>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</si>
  <si>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</si>
  <si>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</si>
  <si>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</si>
  <si>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</si>
  <si>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</si>
  <si>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</si>
  <si>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</si>
  <si>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</si>
  <si>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</si>
  <si>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</si>
  <si>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</si>
  <si>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</si>
  <si>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</si>
  <si>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</si>
  <si>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</si>
  <si>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</si>
  <si>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</si>
  <si>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</si>
  <si>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</si>
  <si>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</si>
  <si>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</si>
  <si>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</si>
  <si>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</si>
  <si>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</si>
  <si>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</si>
  <si>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</si>
  <si>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</si>
  <si>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</si>
  <si>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</si>
  <si>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</si>
  <si>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</si>
  <si>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</si>
  <si>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</si>
  <si>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</si>
  <si>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</si>
  <si>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</si>
  <si>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</si>
  <si>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</si>
  <si>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</si>
  <si>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</si>
  <si>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</si>
  <si>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</si>
  <si>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</si>
  <si>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</si>
  <si>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</si>
  <si>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</si>
  <si>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</si>
  <si>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</si>
  <si>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</si>
  <si>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</si>
  <si>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</si>
  <si>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</si>
  <si>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</si>
  <si>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</si>
  <si>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</si>
  <si>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</si>
  <si>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</si>
  <si>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</si>
  <si>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</si>
  <si>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</si>
  <si>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</si>
  <si>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</si>
  <si>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</si>
  <si>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</si>
  <si>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</si>
  <si>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</si>
  <si>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</si>
  <si>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</si>
  <si>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</si>
  <si>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</si>
  <si>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</si>
  <si>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</si>
  <si>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</si>
  <si>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</si>
  <si>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</si>
  <si>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</si>
  <si>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</si>
  <si>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</si>
  <si>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</si>
  <si>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</si>
  <si>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</si>
  <si>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</si>
  <si>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</si>
  <si>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</si>
  <si>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</si>
  <si>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</si>
  <si>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</si>
  <si>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</si>
  <si>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</si>
  <si>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</si>
  <si>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</si>
  <si>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</si>
  <si>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</si>
  <si>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</si>
  <si>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</si>
  <si>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</si>
  <si>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</si>
  <si>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</si>
  <si>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</si>
  <si>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</si>
  <si>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</si>
  <si>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</si>
  <si>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</si>
  <si>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</si>
  <si>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</si>
  <si>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</si>
  <si>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</si>
  <si>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</si>
  <si>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</si>
  <si>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</si>
  <si>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</si>
  <si>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</si>
  <si>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</si>
  <si>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</si>
  <si>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</si>
  <si>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</si>
  <si>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</si>
  <si>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</si>
  <si>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</si>
  <si>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</si>
  <si>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</si>
  <si>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</si>
  <si>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</si>
  <si>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</si>
  <si>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</si>
  <si>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</si>
  <si>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</si>
  <si>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</si>
  <si>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</si>
  <si>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</si>
  <si>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</si>
  <si>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</si>
  <si>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</si>
  <si>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</si>
  <si>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</si>
  <si>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</si>
  <si>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</si>
  <si>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</si>
  <si>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</si>
  <si>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</si>
  <si>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</si>
  <si>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</si>
  <si>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</si>
  <si>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</si>
  <si>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</si>
  <si>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</si>
  <si>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</si>
  <si>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</si>
  <si>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</si>
  <si>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</si>
  <si>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</si>
  <si>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</si>
  <si>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</si>
  <si>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</si>
  <si>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</si>
  <si>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</si>
  <si>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</si>
  <si>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</si>
  <si>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</si>
  <si>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</si>
  <si>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</si>
  <si>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</si>
  <si>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</si>
  <si>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</si>
  <si>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</si>
  <si>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</si>
  <si>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</si>
  <si>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</si>
  <si>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</si>
  <si>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</si>
  <si>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</si>
  <si>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</si>
  <si>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</si>
  <si>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</si>
  <si>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</si>
  <si>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</si>
  <si>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</si>
  <si>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</si>
  <si>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</si>
  <si>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</si>
  <si>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</si>
  <si>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</si>
  <si>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</si>
  <si>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</si>
  <si>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</si>
  <si>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</si>
  <si>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</si>
  <si>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</si>
  <si>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</si>
  <si>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</si>
  <si>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</si>
  <si>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</si>
  <si>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</si>
  <si>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</si>
  <si>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</si>
  <si>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</si>
  <si>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</si>
  <si>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</si>
  <si>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</si>
  <si>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</si>
  <si>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</si>
  <si>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</si>
  <si>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</si>
  <si>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</si>
  <si>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</si>
  <si>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</si>
  <si>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</si>
  <si>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</si>
  <si>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</si>
  <si>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</si>
  <si>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</si>
  <si>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</si>
  <si>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</si>
  <si>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</si>
  <si>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</si>
  <si>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</si>
  <si>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</si>
  <si>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</si>
  <si>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</si>
  <si>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</si>
  <si>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</si>
  <si>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</si>
  <si>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</si>
  <si>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</si>
  <si>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</si>
  <si>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</si>
  <si>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</si>
  <si>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</si>
  <si>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</si>
  <si>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</si>
  <si>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</si>
  <si>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</si>
  <si>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</si>
  <si>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</si>
  <si>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</si>
  <si>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</si>
  <si>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</si>
  <si>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</si>
  <si>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</si>
  <si>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</si>
  <si>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</si>
  <si>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</si>
  <si>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</si>
  <si>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</si>
  <si>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</si>
  <si>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</si>
  <si>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</si>
  <si>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</si>
  <si>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</si>
  <si>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</si>
  <si>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</si>
  <si>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</si>
  <si>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</si>
  <si>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</si>
  <si>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</si>
  <si>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</si>
  <si>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</si>
  <si>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</si>
  <si>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</si>
  <si>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</si>
  <si>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</si>
  <si>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</si>
  <si>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</si>
  <si>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</si>
  <si>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</si>
  <si>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</si>
  <si>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</si>
  <si>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</si>
  <si>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</si>
  <si>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</si>
  <si>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</si>
  <si>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</si>
  <si>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</si>
  <si>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</si>
  <si>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</si>
  <si>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</si>
  <si>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</si>
  <si>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</si>
  <si>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</si>
  <si>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</si>
  <si>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</si>
  <si>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</si>
  <si>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</si>
  <si>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</si>
  <si>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</si>
  <si>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</si>
  <si>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</si>
  <si>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</si>
  <si>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</si>
  <si>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</si>
  <si>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</si>
  <si>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</si>
  <si>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</si>
  <si>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</si>
  <si>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</si>
  <si>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</si>
  <si>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</si>
  <si>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</si>
  <si>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</si>
  <si>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</si>
  <si>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</si>
  <si>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</si>
  <si>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</si>
  <si>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</si>
  <si>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</si>
  <si>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</si>
  <si>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</si>
  <si>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</si>
  <si>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</si>
  <si>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</si>
  <si>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</si>
  <si>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</si>
  <si>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</si>
  <si>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</si>
  <si>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</si>
  <si>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</si>
  <si>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</si>
  <si>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</si>
  <si>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</si>
  <si>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</si>
  <si>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</si>
  <si>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</si>
  <si>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</si>
  <si>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</si>
  <si>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</si>
  <si>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</si>
  <si>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</si>
  <si>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</si>
  <si>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</si>
  <si>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</si>
  <si>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</si>
  <si>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</si>
  <si>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</si>
  <si>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</si>
  <si>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</si>
  <si>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</si>
  <si>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</si>
  <si>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</si>
  <si>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</si>
  <si>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</si>
  <si>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</si>
  <si>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</si>
  <si>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</si>
  <si>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</si>
  <si>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</si>
  <si>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</si>
  <si>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</si>
  <si>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</si>
  <si>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</si>
  <si>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</si>
  <si>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</si>
  <si>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</si>
  <si>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</si>
  <si>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</si>
  <si>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</si>
  <si>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</si>
  <si>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</si>
  <si>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</si>
  <si>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</si>
  <si>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</si>
  <si>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</si>
  <si>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</si>
  <si>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</si>
  <si>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</si>
  <si>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</si>
  <si>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</si>
  <si>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</si>
  <si>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</si>
  <si>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</si>
  <si>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</si>
  <si>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</si>
  <si>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</si>
  <si>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</si>
  <si>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</si>
  <si>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</si>
  <si>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</si>
  <si>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</si>
  <si>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</si>
  <si>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</si>
  <si>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</si>
  <si>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</si>
  <si>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</si>
  <si>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</si>
  <si>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</si>
  <si>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</si>
  <si>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</si>
  <si>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</si>
  <si>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</si>
  <si>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</si>
  <si>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</si>
  <si>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</si>
  <si>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</si>
  <si>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</si>
  <si>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</si>
  <si>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</si>
  <si>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</si>
  <si>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</si>
  <si>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</si>
  <si>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</si>
  <si>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</si>
  <si>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</si>
  <si>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</si>
  <si>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</si>
  <si>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</si>
  <si>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</si>
  <si>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</si>
  <si>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</si>
  <si>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</si>
  <si>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</si>
  <si>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</si>
  <si>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</si>
  <si>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</si>
  <si>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</si>
  <si>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</si>
  <si>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</si>
  <si>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</si>
  <si>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</si>
  <si>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</si>
  <si>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</si>
  <si>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</si>
  <si>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</si>
  <si>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</si>
  <si>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</si>
  <si>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</si>
  <si>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</si>
  <si>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</si>
  <si>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</si>
  <si>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</si>
  <si>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</si>
  <si>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</si>
  <si>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</si>
  <si>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</si>
  <si>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</si>
  <si>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</si>
  <si>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</si>
  <si>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</si>
  <si>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</si>
  <si>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</si>
  <si>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</si>
  <si>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</si>
  <si>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</si>
  <si>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</si>
  <si>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</si>
  <si>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</si>
  <si>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</si>
  <si>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</si>
  <si>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</si>
  <si>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</si>
  <si>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</si>
  <si>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</si>
  <si>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</si>
  <si>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</si>
  <si>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</si>
  <si>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</si>
  <si>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</si>
  <si>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</si>
  <si>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</si>
  <si>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</si>
  <si>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</si>
  <si>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</si>
  <si>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</si>
  <si>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</si>
  <si>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</si>
  <si>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</si>
  <si>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</si>
  <si>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</si>
  <si>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</si>
  <si>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</si>
  <si>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</si>
  <si>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</si>
  <si>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</si>
  <si>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</si>
  <si>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</si>
  <si>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</si>
  <si>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</si>
  <si>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</si>
  <si>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</si>
  <si>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</si>
  <si>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</si>
  <si>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</si>
  <si>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</si>
  <si>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</si>
  <si>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</si>
  <si>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</si>
  <si>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</si>
  <si>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</si>
  <si>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</si>
  <si>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</si>
  <si>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</si>
  <si>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</si>
  <si>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</si>
  <si>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</si>
  <si>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</si>
  <si>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</si>
  <si>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</si>
  <si>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</si>
  <si>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</si>
  <si>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</si>
  <si>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</si>
  <si>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</si>
  <si>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</si>
  <si>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</si>
  <si>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</si>
  <si>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</si>
  <si>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</si>
  <si>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</si>
  <si>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</si>
  <si>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</si>
  <si>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</si>
  <si>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</si>
  <si>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</si>
  <si>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</si>
  <si>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</si>
  <si>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</si>
  <si>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</si>
  <si>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</si>
  <si>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</si>
  <si>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</si>
  <si>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</si>
  <si>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</si>
  <si>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</si>
  <si>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</si>
  <si>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</si>
  <si>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</si>
  <si>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</si>
  <si>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</si>
  <si>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</si>
  <si>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</si>
  <si>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</si>
  <si>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</si>
  <si>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</si>
  <si>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</si>
  <si>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</si>
  <si>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</si>
  <si>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</si>
  <si>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</si>
  <si>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</si>
  <si>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</si>
  <si>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</si>
  <si>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</si>
  <si>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</si>
  <si>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</si>
  <si>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</si>
  <si>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</si>
  <si>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</si>
  <si>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</si>
  <si>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</si>
  <si>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</si>
  <si>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</si>
  <si>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</si>
  <si>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</si>
  <si>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</si>
  <si>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</si>
  <si>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</si>
  <si>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</si>
  <si>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</si>
  <si>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</si>
  <si>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</si>
  <si>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</si>
  <si>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</si>
  <si>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</si>
  <si>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</si>
  <si>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</si>
  <si>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</si>
  <si>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</si>
  <si>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</si>
  <si>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</si>
  <si>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</si>
  <si>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</si>
  <si>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</si>
  <si>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</si>
  <si>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</si>
  <si>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</si>
  <si>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</si>
  <si>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</si>
  <si>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</si>
  <si>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</si>
  <si>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</si>
  <si>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</si>
  <si>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</si>
  <si>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</si>
  <si>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</si>
  <si>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</si>
  <si>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</si>
  <si>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</si>
  <si>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</si>
  <si>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</si>
  <si>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</si>
  <si>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</si>
  <si>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</si>
  <si>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</si>
  <si>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</si>
  <si>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</si>
  <si>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</si>
  <si>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</si>
  <si>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</si>
  <si>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</si>
  <si>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</si>
  <si>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</si>
  <si>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</si>
  <si>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</si>
  <si>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</si>
  <si>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</si>
  <si>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</si>
  <si>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</si>
  <si>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</si>
  <si>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</si>
  <si>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</si>
  <si>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</si>
  <si>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</si>
  <si>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</si>
  <si>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</si>
  <si>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</si>
  <si>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</si>
  <si>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</si>
  <si>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</si>
  <si>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</si>
  <si>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</si>
  <si>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</si>
  <si>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</si>
  <si>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</si>
  <si>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</si>
  <si>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</si>
  <si>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</si>
  <si>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</si>
  <si>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</si>
  <si>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</si>
  <si>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</si>
  <si>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</si>
  <si>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</si>
  <si>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</si>
  <si>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</si>
  <si>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</si>
  <si>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</si>
  <si>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</si>
  <si>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</si>
  <si>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</si>
  <si>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</si>
  <si>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</si>
  <si>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</si>
  <si>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</si>
  <si>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</si>
  <si>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</si>
  <si>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</si>
  <si>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</si>
  <si>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</si>
  <si>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</si>
  <si>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</si>
  <si>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</si>
  <si>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</si>
  <si>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</si>
  <si>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</si>
  <si>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</si>
  <si>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</si>
  <si>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</si>
  <si>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</si>
  <si>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</si>
  <si>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</si>
  <si>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</si>
  <si>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</si>
  <si>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</si>
  <si>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</si>
  <si>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</si>
  <si>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</si>
  <si>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</si>
  <si>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</si>
  <si>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</si>
  <si>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</si>
  <si>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</si>
  <si>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</si>
  <si>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</si>
  <si>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</si>
  <si>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</si>
  <si>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</si>
  <si>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</si>
  <si>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</si>
  <si>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</si>
  <si>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</si>
  <si>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</si>
  <si>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</si>
  <si>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</si>
  <si>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</si>
  <si>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</si>
  <si>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</si>
  <si>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</si>
  <si>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</si>
  <si>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</si>
  <si>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</si>
  <si>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</si>
  <si>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</si>
  <si>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</si>
  <si>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</si>
  <si>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</si>
  <si>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</si>
  <si>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</si>
  <si>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</si>
  <si>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</si>
  <si>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</si>
  <si>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</si>
  <si>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</si>
  <si>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</si>
  <si>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</si>
  <si>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</si>
  <si>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</si>
  <si>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</si>
  <si>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</si>
  <si>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</si>
  <si>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</si>
  <si>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</si>
  <si>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</si>
  <si>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</si>
  <si>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</si>
  <si>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</si>
  <si>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</si>
  <si>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</si>
  <si>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</si>
  <si>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</si>
  <si>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</si>
  <si>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</si>
  <si>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</si>
  <si>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</si>
  <si>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</si>
  <si>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</si>
  <si>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</si>
  <si>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</si>
  <si>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</si>
  <si>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</si>
  <si>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</si>
  <si>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</si>
  <si>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</si>
  <si>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</si>
  <si>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</si>
  <si>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</si>
  <si>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</si>
  <si>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</si>
  <si>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</si>
  <si>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</si>
  <si>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</si>
  <si>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</si>
  <si>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</si>
  <si>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</si>
  <si>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</si>
  <si>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</si>
  <si>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</si>
  <si>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</si>
  <si>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</si>
  <si>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</si>
  <si>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</si>
  <si>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</si>
  <si>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</si>
  <si>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</si>
  <si>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</si>
  <si>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</si>
  <si>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</si>
  <si>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</si>
  <si>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</si>
  <si>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</si>
  <si>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</si>
  <si>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</si>
  <si>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</si>
  <si>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</si>
  <si>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</si>
  <si>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</si>
  <si>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</si>
  <si>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</si>
  <si>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</si>
  <si>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</si>
  <si>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</si>
  <si>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</si>
  <si>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</si>
  <si>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</si>
  <si>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</si>
  <si>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</si>
  <si>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</si>
  <si>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</si>
  <si>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</si>
  <si>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</si>
  <si>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</si>
  <si>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</si>
  <si>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</si>
  <si>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</si>
  <si>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</si>
  <si>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</si>
  <si>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</si>
  <si>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</si>
  <si>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</si>
  <si>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</si>
  <si>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</si>
  <si>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</si>
  <si>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</si>
  <si>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</si>
  <si>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</si>
  <si>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</si>
  <si>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</si>
  <si>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</si>
  <si>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</si>
  <si>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</si>
  <si>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</si>
  <si>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</si>
  <si>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</si>
  <si>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</si>
  <si>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</si>
  <si>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</si>
  <si>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</si>
  <si>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</si>
  <si>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</si>
  <si>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</si>
  <si>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</si>
  <si>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</si>
  <si>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</si>
  <si>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</si>
  <si>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</si>
  <si>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</si>
  <si>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</si>
  <si>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</si>
  <si>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</si>
  <si>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</si>
  <si>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</si>
  <si>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</si>
  <si>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</si>
  <si>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</si>
  <si>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</si>
  <si>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</si>
  <si>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</si>
  <si>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</si>
  <si>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</si>
  <si>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</si>
  <si>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</si>
  <si>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</si>
  <si>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</si>
  <si>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</si>
  <si>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</si>
  <si>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</si>
  <si>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</si>
  <si>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</si>
  <si>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</si>
  <si>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</si>
  <si>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</si>
  <si>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</si>
  <si>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</si>
  <si>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</si>
  <si>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</si>
  <si>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</si>
  <si>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</si>
  <si>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</si>
  <si>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</si>
  <si>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</si>
  <si>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</si>
  <si>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</si>
  <si>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</si>
  <si>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</si>
  <si>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</si>
  <si>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</si>
  <si>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</si>
  <si>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</si>
  <si>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</si>
  <si>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</si>
  <si>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</si>
  <si>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</si>
  <si>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</si>
  <si>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</si>
  <si>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</si>
  <si>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</si>
  <si>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</si>
  <si>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</si>
  <si>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</si>
  <si>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</si>
  <si>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</si>
  <si>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</si>
  <si>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</si>
  <si>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</si>
  <si>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</si>
  <si>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</si>
  <si>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</si>
  <si>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</si>
  <si>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</si>
  <si>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</si>
  <si>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</si>
  <si>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</si>
  <si>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</si>
  <si>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</si>
  <si>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</si>
  <si>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</si>
  <si>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</si>
  <si>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</si>
  <si>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</si>
  <si>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</si>
  <si>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</si>
  <si>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</si>
  <si>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</si>
  <si>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</si>
  <si>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</si>
  <si>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</si>
  <si>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</si>
  <si>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</si>
  <si>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</si>
  <si>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</si>
  <si>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</si>
  <si>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</si>
  <si>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</si>
  <si>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</si>
  <si>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</si>
  <si>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</si>
  <si>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</si>
  <si>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</si>
  <si>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</si>
  <si>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</si>
  <si>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</si>
  <si>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</si>
  <si>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</si>
  <si>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</si>
  <si>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</si>
  <si>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</si>
  <si>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</si>
  <si>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</si>
  <si>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</si>
  <si>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</si>
  <si>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</si>
  <si>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</si>
  <si>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</si>
  <si>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</si>
  <si>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</si>
  <si>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</si>
  <si>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</si>
  <si>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</si>
  <si>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</si>
  <si>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</si>
  <si>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</si>
  <si>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</si>
  <si>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</si>
  <si>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</si>
  <si>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</si>
  <si>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</si>
  <si>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</si>
  <si>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</si>
  <si>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</si>
  <si>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</si>
  <si>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</si>
  <si>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</si>
  <si>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</si>
  <si>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</si>
  <si>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</si>
  <si>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</si>
  <si>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</si>
  <si>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</si>
  <si>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</si>
  <si>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</si>
  <si>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</si>
  <si>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</si>
  <si>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</si>
  <si>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</si>
  <si>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</si>
  <si>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</si>
  <si>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</si>
  <si>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</si>
  <si>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</si>
  <si>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</si>
  <si>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</si>
  <si>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</si>
  <si>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</si>
  <si>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</si>
  <si>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</si>
  <si>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</si>
  <si>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</si>
  <si>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</si>
  <si>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</si>
  <si>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</si>
  <si>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</si>
  <si>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</si>
  <si>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</si>
  <si>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</si>
  <si>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</si>
  <si>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</si>
  <si>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</si>
  <si>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</si>
  <si>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</si>
  <si>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</si>
  <si>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</si>
  <si>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</si>
  <si>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</si>
  <si>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</si>
  <si>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</si>
  <si>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</si>
  <si>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</si>
  <si>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</si>
  <si>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</si>
  <si>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</si>
  <si>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</si>
  <si>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</si>
  <si>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</si>
  <si>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</si>
  <si>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</si>
  <si>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</si>
  <si>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</si>
  <si>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</si>
  <si>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</si>
  <si>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</si>
  <si>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</si>
  <si>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</si>
  <si>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</si>
  <si>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</si>
  <si>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</si>
  <si>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</si>
  <si>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</si>
  <si>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</si>
  <si>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</si>
  <si>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</si>
  <si>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</si>
  <si>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</si>
  <si>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</si>
  <si>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</si>
  <si>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</si>
  <si>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</si>
  <si>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</si>
  <si>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</si>
  <si>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</si>
  <si>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</si>
  <si>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</si>
  <si>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</si>
  <si>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</si>
  <si>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</si>
  <si>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</si>
  <si>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</si>
  <si>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</si>
  <si>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</si>
  <si>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</si>
  <si>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</si>
  <si>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</si>
  <si>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</si>
  <si>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</si>
  <si>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</si>
  <si>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</si>
  <si>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</si>
  <si>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</si>
  <si>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</si>
  <si>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</si>
  <si>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</si>
  <si>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</si>
  <si>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</si>
  <si>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</si>
  <si>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</si>
  <si>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</si>
  <si>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</si>
  <si>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</si>
  <si>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</si>
  <si>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</si>
  <si>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</si>
  <si>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</si>
  <si>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</si>
  <si>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</si>
  <si>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</si>
  <si>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</si>
  <si>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</si>
  <si>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</si>
  <si>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</si>
  <si>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</si>
  <si>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</si>
  <si>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</si>
  <si>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</si>
  <si>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</si>
  <si>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</si>
  <si>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</si>
  <si>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</si>
  <si>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</si>
  <si>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</si>
  <si>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</si>
  <si>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</si>
  <si>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</si>
  <si>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</si>
  <si>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</si>
  <si>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</si>
  <si>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</si>
  <si>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</si>
  <si>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</si>
  <si>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</si>
  <si>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</si>
  <si>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</si>
  <si>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</si>
  <si>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</si>
  <si>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</si>
  <si>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</si>
  <si>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</si>
  <si>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</si>
  <si>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</si>
  <si>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</si>
  <si>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</si>
  <si>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</si>
  <si>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</si>
  <si>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</si>
  <si>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</si>
  <si>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</si>
  <si>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</si>
  <si>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</si>
  <si>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</si>
  <si>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</si>
  <si>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</si>
  <si>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</si>
  <si>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</si>
  <si>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</si>
  <si>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</si>
  <si>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</si>
  <si>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</si>
  <si>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</si>
  <si>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</si>
  <si>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</si>
  <si>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</si>
  <si>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</si>
  <si>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</si>
  <si>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</si>
  <si>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</si>
  <si>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</si>
  <si>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</si>
  <si>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</si>
  <si>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</si>
  <si>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</si>
  <si>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</si>
  <si>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</si>
  <si>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</si>
  <si>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</si>
  <si>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</si>
  <si>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</si>
  <si>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</si>
  <si>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</si>
  <si>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</si>
  <si>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</si>
  <si>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</si>
  <si>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</si>
  <si>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</si>
  <si>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</si>
  <si>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</si>
  <si>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</si>
  <si>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</si>
  <si>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</si>
  <si>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</si>
  <si>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</si>
  <si>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</si>
  <si>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</si>
  <si>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</si>
  <si>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</si>
  <si>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</si>
  <si>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</si>
  <si>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</si>
  <si>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</si>
  <si>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</si>
  <si>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</si>
  <si>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</si>
  <si>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</si>
  <si>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</si>
  <si>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</si>
  <si>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</si>
  <si>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</si>
  <si>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</si>
  <si>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</si>
  <si>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</si>
  <si>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</si>
  <si>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</si>
  <si>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</si>
  <si>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</si>
  <si>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</si>
  <si>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</si>
  <si>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</si>
  <si>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</si>
  <si>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</si>
  <si>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</si>
  <si>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</si>
  <si>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</si>
  <si>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</si>
  <si>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</si>
  <si>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</si>
  <si>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</si>
  <si>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</si>
  <si>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</si>
  <si>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</si>
  <si>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</si>
  <si>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</si>
  <si>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</si>
  <si>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</si>
  <si>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</si>
  <si>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</si>
  <si>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</si>
  <si>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</si>
  <si>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</si>
  <si>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</si>
  <si>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</si>
  <si>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</si>
  <si>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</si>
  <si>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</si>
  <si>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</si>
  <si>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</si>
  <si>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</si>
  <si>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</si>
  <si>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</si>
  <si>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</si>
  <si>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</si>
  <si>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</si>
  <si>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</si>
  <si>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</si>
  <si>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</si>
  <si>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</si>
  <si>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</si>
  <si>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</si>
  <si>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</si>
  <si>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</si>
  <si>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</si>
  <si>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</si>
  <si>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</si>
  <si>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</si>
  <si>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</si>
  <si>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</si>
  <si>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</si>
  <si>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</si>
  <si>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</si>
  <si>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</si>
  <si>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</si>
  <si>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</si>
  <si>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</si>
  <si>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</si>
  <si>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</si>
  <si>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</si>
  <si>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</si>
  <si>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</si>
  <si>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</si>
  <si>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</si>
  <si>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</si>
  <si>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</si>
  <si>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</si>
  <si>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</si>
  <si>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</si>
  <si>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</si>
  <si>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</si>
  <si>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</si>
  <si>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</si>
  <si>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</si>
  <si>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</si>
  <si>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</si>
  <si>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</si>
  <si>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</si>
  <si>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</si>
  <si>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</si>
  <si>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</si>
  <si>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</si>
  <si>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</si>
  <si>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</si>
  <si>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</si>
  <si>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</si>
  <si>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</si>
  <si>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</si>
  <si>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</si>
  <si>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</si>
  <si>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</si>
  <si>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</si>
  <si>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</si>
  <si>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</si>
  <si>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</si>
  <si>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</si>
  <si>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</si>
  <si>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</si>
  <si>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</si>
  <si>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</si>
  <si>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</si>
  <si>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</si>
  <si>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</si>
  <si>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</si>
  <si>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</si>
  <si>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</si>
  <si>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</si>
  <si>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</si>
  <si>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</si>
  <si>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</si>
  <si>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</si>
  <si>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</si>
  <si>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</si>
  <si>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</si>
  <si>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</si>
  <si>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</si>
  <si>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</si>
  <si>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</si>
  <si>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</si>
  <si>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</si>
  <si>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</si>
  <si>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</si>
  <si>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</si>
  <si>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</si>
  <si>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</si>
  <si>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</si>
  <si>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</si>
  <si>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</si>
  <si>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</si>
  <si>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</si>
  <si>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</si>
  <si>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</si>
  <si>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</si>
  <si>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</si>
  <si>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</si>
  <si>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</si>
  <si>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</si>
  <si>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</si>
  <si>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</si>
  <si>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</si>
  <si>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</si>
  <si>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</si>
  <si>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</si>
  <si>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</si>
  <si>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</si>
  <si>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</si>
  <si>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</si>
  <si>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</si>
  <si>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</si>
  <si>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</si>
  <si>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</si>
  <si>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</si>
  <si>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</si>
  <si>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</si>
  <si>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</si>
  <si>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</si>
  <si>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</si>
  <si>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</si>
  <si>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</si>
  <si>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</si>
  <si>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</si>
  <si>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</si>
  <si>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</si>
  <si>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</si>
  <si>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</si>
  <si>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</si>
  <si>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</si>
  <si>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</si>
  <si>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</si>
  <si>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</si>
  <si>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</si>
  <si>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</si>
  <si>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</si>
  <si>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</si>
  <si>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</si>
  <si>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</si>
  <si>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</si>
  <si>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</si>
  <si>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</si>
  <si>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</si>
  <si>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</si>
  <si>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</si>
  <si>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</si>
  <si>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</si>
  <si>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</si>
  <si>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</si>
  <si>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</si>
  <si>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</si>
  <si>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</si>
  <si>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</si>
  <si>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</si>
  <si>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</si>
  <si>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</si>
  <si>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</si>
  <si>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</si>
  <si>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</si>
  <si>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</si>
  <si>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</si>
  <si>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</si>
  <si>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</si>
  <si>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</si>
  <si>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</si>
  <si>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</si>
  <si>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</si>
  <si>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</si>
  <si>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</si>
  <si>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</si>
  <si>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</si>
  <si>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</si>
  <si>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</si>
  <si>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</si>
  <si>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</si>
  <si>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</si>
  <si>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</si>
  <si>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</si>
  <si>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</si>
  <si>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</si>
  <si>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</si>
  <si>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</si>
  <si>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</si>
  <si>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</si>
  <si>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</si>
  <si>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</si>
  <si>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</si>
  <si>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</si>
  <si>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</si>
  <si>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</si>
  <si>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</si>
  <si>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</si>
  <si>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</si>
  <si>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</si>
  <si>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</si>
  <si>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</si>
  <si>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</si>
  <si>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</si>
  <si>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</si>
  <si>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</si>
  <si>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</si>
  <si>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</si>
  <si>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</si>
  <si>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</si>
  <si>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</si>
  <si>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</si>
  <si>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</si>
  <si>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</si>
  <si>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</si>
  <si>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</si>
  <si>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</si>
  <si>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</si>
  <si>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</si>
  <si>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</si>
  <si>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</si>
  <si>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</si>
  <si>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</si>
  <si>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</si>
  <si>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</si>
  <si>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</si>
  <si>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</si>
  <si>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</si>
  <si>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</si>
  <si>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</si>
  <si>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</si>
  <si>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</si>
  <si>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</si>
  <si>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</si>
  <si>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</si>
  <si>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</si>
  <si>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</si>
  <si>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</si>
  <si>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</si>
  <si>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</si>
  <si>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</si>
  <si>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</si>
  <si>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</si>
  <si>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</si>
  <si>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</si>
  <si>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</si>
  <si>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</si>
  <si>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</si>
  <si>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</si>
  <si>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</si>
  <si>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</si>
  <si>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</si>
  <si>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</si>
  <si>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</si>
  <si>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</si>
  <si>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</si>
  <si>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</si>
  <si>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</si>
  <si>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</si>
  <si>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</si>
  <si>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</si>
  <si>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</si>
  <si>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</si>
  <si>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</si>
  <si>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</si>
  <si>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</si>
  <si>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</si>
  <si>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</si>
  <si>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</si>
  <si>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</si>
  <si>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</si>
  <si>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</si>
  <si>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</si>
  <si>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</si>
  <si>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</si>
  <si>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</si>
  <si>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</si>
  <si>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</si>
  <si>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</si>
  <si>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</si>
  <si>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</si>
  <si>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</si>
  <si>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</si>
  <si>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</si>
  <si>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</si>
  <si>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</si>
  <si>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</si>
  <si>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</si>
  <si>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</si>
  <si>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</si>
  <si>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</si>
  <si>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</si>
  <si>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</si>
  <si>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</si>
  <si>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</si>
  <si>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</si>
  <si>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</si>
  <si>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</si>
  <si>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</si>
  <si>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</si>
  <si>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</si>
  <si>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</si>
  <si>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</si>
  <si>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</si>
  <si>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</si>
  <si>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</si>
  <si>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</si>
  <si>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</si>
  <si>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</si>
  <si>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</si>
  <si>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</si>
  <si>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</si>
  <si>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</si>
  <si>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</si>
  <si>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</si>
  <si>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</si>
  <si>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</si>
  <si>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</si>
  <si>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</si>
  <si>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</si>
  <si>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</si>
  <si>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</si>
  <si>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</si>
  <si>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</si>
  <si>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</si>
  <si>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</si>
  <si>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</si>
  <si>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</si>
  <si>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</si>
  <si>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</si>
  <si>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</si>
  <si>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</si>
  <si>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</si>
  <si>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</si>
  <si>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</si>
  <si>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</si>
  <si>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</si>
  <si>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</si>
  <si>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</si>
  <si>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</si>
  <si>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</si>
  <si>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</si>
  <si>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</si>
  <si>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</si>
  <si>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</si>
  <si>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</si>
  <si>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</si>
  <si>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</si>
  <si>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</si>
  <si>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</si>
  <si>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</si>
  <si>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</si>
  <si>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</si>
  <si>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</si>
  <si>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</si>
  <si>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</si>
  <si>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</si>
  <si>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</si>
  <si>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</si>
  <si>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</si>
  <si>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</si>
  <si>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</si>
  <si>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</si>
  <si>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</si>
  <si>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</si>
  <si>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</si>
  <si>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</si>
  <si>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</si>
  <si>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</si>
  <si>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</si>
  <si>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</si>
  <si>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</si>
  <si>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</si>
  <si>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</si>
  <si>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</si>
  <si>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</si>
  <si>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</si>
  <si>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</si>
  <si>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</si>
  <si>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</si>
  <si>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</si>
  <si>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</si>
  <si>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</si>
  <si>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</si>
  <si>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</si>
  <si>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</si>
  <si>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</si>
  <si>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</si>
  <si>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</si>
  <si>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</si>
  <si>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</si>
  <si>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</si>
  <si>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</si>
  <si>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</si>
  <si>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</si>
  <si>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</si>
  <si>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</si>
  <si>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</si>
  <si>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</si>
  <si>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</si>
  <si>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</si>
  <si>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</si>
  <si>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</si>
  <si>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</si>
  <si>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</si>
  <si>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</si>
  <si>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</si>
  <si>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</si>
  <si>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</si>
  <si>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</si>
  <si>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</si>
  <si>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</si>
  <si>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</si>
  <si>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</si>
  <si>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</si>
  <si>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</si>
  <si>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</si>
  <si>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</si>
  <si>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</si>
  <si>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</si>
  <si>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</si>
  <si>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</si>
  <si>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</si>
  <si>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</si>
  <si>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</si>
  <si>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</si>
  <si>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</si>
  <si>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</si>
  <si>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</si>
  <si>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</si>
  <si>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</si>
  <si>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</si>
  <si>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</si>
  <si>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</si>
  <si>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</si>
  <si>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</si>
  <si>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</si>
  <si>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</si>
  <si>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</si>
  <si>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</si>
  <si>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</si>
  <si>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</si>
  <si>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</si>
  <si>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</si>
  <si>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</si>
  <si>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</si>
  <si>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</si>
  <si>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</si>
  <si>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</si>
  <si>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</si>
  <si>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</si>
  <si>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</si>
  <si>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</si>
  <si>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</si>
  <si>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</si>
  <si>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</si>
  <si>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</si>
  <si>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</si>
  <si>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</si>
  <si>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</si>
  <si>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</si>
  <si>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</si>
  <si>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</si>
  <si>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</si>
  <si>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</si>
  <si>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</si>
  <si>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</si>
  <si>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</si>
  <si>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</si>
  <si>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</si>
  <si>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</si>
  <si>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</si>
  <si>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</si>
  <si>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</si>
  <si>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</si>
  <si>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</si>
  <si>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</si>
  <si>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</si>
  <si>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</si>
  <si>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</si>
  <si>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</si>
  <si>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</si>
  <si>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</si>
  <si>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</si>
  <si>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</si>
  <si>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</si>
  <si>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</si>
  <si>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</si>
  <si>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</si>
  <si>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</si>
  <si>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</si>
  <si>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</si>
  <si>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</si>
  <si>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</si>
  <si>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</si>
  <si>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</si>
  <si>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</si>
  <si>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</si>
  <si>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</si>
  <si>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</si>
  <si>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</si>
  <si>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</si>
  <si>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</si>
  <si>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</si>
  <si>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</si>
  <si>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</si>
  <si>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</si>
  <si>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</si>
  <si>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</si>
  <si>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</si>
  <si>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</si>
  <si>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</si>
  <si>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</si>
  <si>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</si>
  <si>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</si>
  <si>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</si>
  <si>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</si>
  <si>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</si>
  <si>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</si>
  <si>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</si>
  <si>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</si>
  <si>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</si>
  <si>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</si>
  <si>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</si>
  <si>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</si>
  <si>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</si>
  <si>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</si>
  <si>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</si>
  <si>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</si>
  <si>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</si>
  <si>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</si>
  <si>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</si>
  <si>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</si>
  <si>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</si>
  <si>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</si>
  <si>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</si>
  <si>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</si>
  <si>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</si>
  <si>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</si>
  <si>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</si>
  <si>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</si>
  <si>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</si>
  <si>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</si>
  <si>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</si>
  <si>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</si>
  <si>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</si>
  <si>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</si>
  <si>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</si>
  <si>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</si>
  <si>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</si>
  <si>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</si>
  <si>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</si>
  <si>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</si>
  <si>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</si>
  <si>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</si>
  <si>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</si>
  <si>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</si>
  <si>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</si>
  <si>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</si>
  <si>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</si>
  <si>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</si>
  <si>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</si>
  <si>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</si>
  <si>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</si>
  <si>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</si>
  <si>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</si>
  <si>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</si>
  <si>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</si>
  <si>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</si>
  <si>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</si>
  <si>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</si>
  <si>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</si>
  <si>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</si>
  <si>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</si>
  <si>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</si>
  <si>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</si>
  <si>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</si>
  <si>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</si>
  <si>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</si>
  <si>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</si>
  <si>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</si>
  <si>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</si>
  <si>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</si>
  <si>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</si>
  <si>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</si>
  <si>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</si>
  <si>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</si>
  <si>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</si>
  <si>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</si>
  <si>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</si>
  <si>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</si>
  <si>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</si>
  <si>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</si>
  <si>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</si>
  <si>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</si>
  <si>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</si>
  <si>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</si>
  <si>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</si>
  <si>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</si>
  <si>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</si>
  <si>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</si>
  <si>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</si>
  <si>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</si>
  <si>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</si>
  <si>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</si>
  <si>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</si>
  <si>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</si>
  <si>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</si>
  <si>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</si>
  <si>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</si>
  <si>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</si>
  <si>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</si>
  <si>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</si>
  <si>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</si>
  <si>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</si>
  <si>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</si>
  <si>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</si>
  <si>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</si>
  <si>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</si>
  <si>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</si>
  <si>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</si>
  <si>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</si>
  <si>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</si>
  <si>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</si>
  <si>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</si>
  <si>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</si>
  <si>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</si>
  <si>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</si>
  <si>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</si>
  <si>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</si>
  <si>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</si>
  <si>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</si>
  <si>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</si>
  <si>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</si>
  <si>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</si>
  <si>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</si>
  <si>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</si>
  <si>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</si>
  <si>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</si>
  <si>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</si>
  <si>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</si>
  <si>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</si>
  <si>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</si>
  <si>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</si>
  <si>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</si>
  <si>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</si>
  <si>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</si>
  <si>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</si>
  <si>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</si>
  <si>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</si>
  <si>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</si>
  <si>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</si>
  <si>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</si>
  <si>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</si>
  <si>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</si>
  <si>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</si>
  <si>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</si>
  <si>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</si>
  <si>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</si>
  <si>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</si>
  <si>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</si>
  <si>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</si>
  <si>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</si>
  <si>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</si>
  <si>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</si>
  <si>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</si>
  <si>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</si>
  <si>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</si>
  <si>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</si>
  <si>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</si>
  <si>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</si>
  <si>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</si>
  <si>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</si>
  <si>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</si>
  <si>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</si>
  <si>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</si>
  <si>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</si>
  <si>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</si>
  <si>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</si>
  <si>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</si>
  <si>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</si>
  <si>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</si>
  <si>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</si>
  <si>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</si>
  <si>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</si>
  <si>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</si>
  <si>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</si>
  <si>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</si>
  <si>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</si>
  <si>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</si>
  <si>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</si>
  <si>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</si>
  <si>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</si>
  <si>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</si>
  <si>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</si>
  <si>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</si>
  <si>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</si>
  <si>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</si>
  <si>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</si>
  <si>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</si>
  <si>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</si>
  <si>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</si>
  <si>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</si>
  <si>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</si>
  <si>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</si>
  <si>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</si>
  <si>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</si>
  <si>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</si>
  <si>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</si>
  <si>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</si>
  <si>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</si>
  <si>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</si>
  <si>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</si>
  <si>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</si>
  <si>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</si>
  <si>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</si>
  <si>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</si>
  <si>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</si>
  <si>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</si>
  <si>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</si>
  <si>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</si>
  <si>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</si>
  <si>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</si>
  <si>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</si>
  <si>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</si>
  <si>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</si>
  <si>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</si>
  <si>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</si>
  <si>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</si>
  <si>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</si>
  <si>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</si>
  <si>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</si>
  <si>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</si>
  <si>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</si>
  <si>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</si>
  <si>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</si>
  <si>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</si>
  <si>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</si>
  <si>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</si>
  <si>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</si>
  <si>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</si>
  <si>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</si>
  <si>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</si>
  <si>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</si>
  <si>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</si>
  <si>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</si>
  <si>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</si>
  <si>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</si>
  <si>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</si>
  <si>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</si>
  <si>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</si>
  <si>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</si>
  <si>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</si>
  <si>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</si>
  <si>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</si>
  <si>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</si>
  <si>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</si>
  <si>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</si>
  <si>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</si>
  <si>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</si>
  <si>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</si>
  <si>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</si>
  <si>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</si>
  <si>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</si>
  <si>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</si>
  <si>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</si>
  <si>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</si>
  <si>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</si>
  <si>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</si>
  <si>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</si>
  <si>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</si>
  <si>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</si>
  <si>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</si>
  <si>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</si>
  <si>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</si>
  <si>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</si>
  <si>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</si>
  <si>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</si>
  <si>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</si>
  <si>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</si>
  <si>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</si>
  <si>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</si>
  <si>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</si>
  <si>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</si>
  <si>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</si>
  <si>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</si>
  <si>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</si>
  <si>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</si>
  <si>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</si>
  <si>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</si>
  <si>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</si>
  <si>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</si>
  <si>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</si>
  <si>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</si>
  <si>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</si>
  <si>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</si>
  <si>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</si>
  <si>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</si>
  <si>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</si>
  <si>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</si>
  <si>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</si>
  <si>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</si>
  <si>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</si>
  <si>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</si>
  <si>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</si>
  <si>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</si>
  <si>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</si>
  <si>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</si>
  <si>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</si>
  <si>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</si>
  <si>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</si>
  <si>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</si>
  <si>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</si>
  <si>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</si>
  <si>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</si>
  <si>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</si>
  <si>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</si>
  <si>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</si>
  <si>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</si>
  <si>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</si>
  <si>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</si>
  <si>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</si>
  <si>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</si>
  <si>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</si>
  <si>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</si>
  <si>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</si>
  <si>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</si>
  <si>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</si>
  <si>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</si>
  <si>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</si>
  <si>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</si>
  <si>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</si>
  <si>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</si>
  <si>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</si>
  <si>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</si>
  <si>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</si>
  <si>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</si>
  <si>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</si>
  <si>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</si>
  <si>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</si>
  <si>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</si>
  <si>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</si>
  <si>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</si>
  <si>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</si>
  <si>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</si>
  <si>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</si>
  <si>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</si>
  <si>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</si>
  <si>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</si>
  <si>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</si>
  <si>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</si>
  <si>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</si>
  <si>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</si>
  <si>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</si>
  <si>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</si>
  <si>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</si>
  <si>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</si>
  <si>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</si>
  <si>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</si>
  <si>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</si>
  <si>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</si>
  <si>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</si>
  <si>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</si>
  <si>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</si>
  <si>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</si>
  <si>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</si>
  <si>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</si>
  <si>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</si>
  <si>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</si>
  <si>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</si>
  <si>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</si>
  <si>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</si>
  <si>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</si>
  <si>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</si>
  <si>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</si>
  <si>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</si>
  <si>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</si>
  <si>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</si>
  <si>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</si>
  <si>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</si>
  <si>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</si>
  <si>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</si>
  <si>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</si>
  <si>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</si>
  <si>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</si>
  <si>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</si>
  <si>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</si>
  <si>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</si>
  <si>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</si>
  <si>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</si>
  <si>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</si>
  <si>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</si>
  <si>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</si>
  <si>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</si>
  <si>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</si>
  <si>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</si>
  <si>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</si>
  <si>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</si>
  <si>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</si>
  <si>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</si>
  <si>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</si>
  <si>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</si>
  <si>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</si>
  <si>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</si>
  <si>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</si>
  <si>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</si>
  <si>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</si>
  <si>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</si>
  <si>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</si>
  <si>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</si>
  <si>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</si>
  <si>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</si>
  <si>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</si>
  <si>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</si>
  <si>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</si>
  <si>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</si>
  <si>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</si>
  <si>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</si>
  <si>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</si>
  <si>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</si>
  <si>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</si>
  <si>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</si>
  <si>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</si>
  <si>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</si>
  <si>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</si>
  <si>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</si>
  <si>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</si>
  <si>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</si>
  <si>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</si>
  <si>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</si>
  <si>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</si>
  <si>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</si>
  <si>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</si>
  <si>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</si>
  <si>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</si>
  <si>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</si>
  <si>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</si>
  <si>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</si>
  <si>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</si>
  <si>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</si>
  <si>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</si>
  <si>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</si>
  <si>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</si>
  <si>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</si>
  <si>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</si>
  <si>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</si>
  <si>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</si>
  <si>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</si>
  <si>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</si>
  <si>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</si>
  <si>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</si>
  <si>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</si>
  <si>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</si>
  <si>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</si>
  <si>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</si>
  <si>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</si>
  <si>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</si>
  <si>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</si>
  <si>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</si>
  <si>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</si>
  <si>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</si>
  <si>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</si>
  <si>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</si>
  <si>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</si>
  <si>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</si>
  <si>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</si>
  <si>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</si>
  <si>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</si>
  <si>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</si>
  <si>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</si>
  <si>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</si>
  <si>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</si>
  <si>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</si>
  <si>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</si>
  <si>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</si>
  <si>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</si>
  <si>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</si>
  <si>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</si>
  <si>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</si>
  <si>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</si>
  <si>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</si>
  <si>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</si>
  <si>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</si>
  <si>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</si>
  <si>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</si>
  <si>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</si>
  <si>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</si>
  <si>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</si>
  <si>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</si>
  <si>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</si>
  <si>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</si>
  <si>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</si>
  <si>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</si>
  <si>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</si>
  <si>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</si>
  <si>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</si>
  <si>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</si>
  <si>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</si>
  <si>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</si>
  <si>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</si>
  <si>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</si>
  <si>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</si>
  <si>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</si>
  <si>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</si>
  <si>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</si>
  <si>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</si>
  <si>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</si>
  <si>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</si>
  <si>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</si>
  <si>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</si>
  <si>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</si>
  <si>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</si>
  <si>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</si>
  <si>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</si>
  <si>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</si>
  <si>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</si>
  <si>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</si>
  <si>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</si>
  <si>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</si>
  <si>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</si>
  <si>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</si>
  <si>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</si>
  <si>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</si>
  <si>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</si>
  <si>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</si>
  <si>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</si>
  <si>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</si>
  <si>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</si>
  <si>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</si>
  <si>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</si>
  <si>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</si>
  <si>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</si>
  <si>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</si>
  <si>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</si>
  <si>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</si>
  <si>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</si>
  <si>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</si>
  <si>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</si>
  <si>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</si>
  <si>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</si>
  <si>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</si>
  <si>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</si>
  <si>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</si>
  <si>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</si>
  <si>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</si>
  <si>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</si>
  <si>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</si>
  <si>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</si>
  <si>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</si>
  <si>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</si>
  <si>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</si>
  <si>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</si>
  <si>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</si>
  <si>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</si>
  <si>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</si>
  <si>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</si>
  <si>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</si>
  <si>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</si>
  <si>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</si>
  <si>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</si>
  <si>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</si>
  <si>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</si>
  <si>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</si>
  <si>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</si>
  <si>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</si>
  <si>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</si>
  <si>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</si>
  <si>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</si>
  <si>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</si>
  <si>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</si>
  <si>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</si>
  <si>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</si>
  <si>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</si>
  <si>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</si>
  <si>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</si>
  <si>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</si>
  <si>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</si>
  <si>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</si>
  <si>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</si>
  <si>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</si>
  <si>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</si>
  <si>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</si>
  <si>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</si>
  <si>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</si>
  <si>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</si>
  <si>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</si>
  <si>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</si>
  <si>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</si>
  <si>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</si>
  <si>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</si>
  <si>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</si>
  <si>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</si>
  <si>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</si>
  <si>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</si>
  <si>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</si>
  <si>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</si>
  <si>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</si>
  <si>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</si>
  <si>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</si>
  <si>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</si>
  <si>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</si>
  <si>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</si>
  <si>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</si>
  <si>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</si>
  <si>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</si>
  <si>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</si>
  <si>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</si>
  <si>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</si>
  <si>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</si>
  <si>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</si>
  <si>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</si>
  <si>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</si>
  <si>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</si>
  <si>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</si>
  <si>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</si>
  <si>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</si>
  <si>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</si>
  <si>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</si>
  <si>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</si>
  <si>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</si>
  <si>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</si>
  <si>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</si>
  <si>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</si>
  <si>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</si>
  <si>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</si>
  <si>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</si>
  <si>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</si>
  <si>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</si>
  <si>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</si>
  <si>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</si>
  <si>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</si>
  <si>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</si>
  <si>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</si>
  <si>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</si>
  <si>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</si>
  <si>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</si>
  <si>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</si>
  <si>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</si>
  <si>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</si>
  <si>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</si>
  <si>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</si>
  <si>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</si>
  <si>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</si>
  <si>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</si>
  <si>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</si>
  <si>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</si>
  <si>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</si>
  <si>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</si>
  <si>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</si>
  <si>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</si>
  <si>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</si>
  <si>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</si>
  <si>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</si>
  <si>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</si>
  <si>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</si>
  <si>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</si>
  <si>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</si>
  <si>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</si>
  <si>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</si>
  <si>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</si>
  <si>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</si>
  <si>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</si>
  <si>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</si>
  <si>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</si>
  <si>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</si>
  <si>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</si>
  <si>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</si>
  <si>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</si>
  <si>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</si>
  <si>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</si>
  <si>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</si>
  <si>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</si>
  <si>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</si>
  <si>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</si>
  <si>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</si>
  <si>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</si>
  <si>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</si>
  <si>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</si>
  <si>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</si>
  <si>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</si>
  <si>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</si>
  <si>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</si>
  <si>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</si>
  <si>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</si>
  <si>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</si>
  <si>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</si>
  <si>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</si>
  <si>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</si>
  <si>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</si>
  <si>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</si>
  <si>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</si>
  <si>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</si>
  <si>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</si>
  <si>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</si>
  <si>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</si>
  <si>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</si>
  <si>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</si>
  <si>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</si>
  <si>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</si>
  <si>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</si>
  <si>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</si>
  <si>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</si>
  <si>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</si>
  <si>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</si>
  <si>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</si>
  <si>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</si>
  <si>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</si>
  <si>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</si>
  <si>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</si>
  <si>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</si>
  <si>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</si>
  <si>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</si>
  <si>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</si>
  <si>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</si>
  <si>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</si>
  <si>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</si>
  <si>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</si>
  <si>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</si>
  <si>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</si>
  <si>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</si>
  <si>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</si>
  <si>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</si>
  <si>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</si>
  <si>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</si>
  <si>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</si>
  <si>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</si>
  <si>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</si>
  <si>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</si>
  <si>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</si>
  <si>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</si>
  <si>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</si>
  <si>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</si>
  <si>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</si>
  <si>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</si>
  <si>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</si>
  <si>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</si>
  <si>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</si>
  <si>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</si>
  <si>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</si>
  <si>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</si>
  <si>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</si>
  <si>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</si>
  <si>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</si>
  <si>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</si>
  <si>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</si>
  <si>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</si>
  <si>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</si>
  <si>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</si>
  <si>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</si>
  <si>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</si>
  <si>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</si>
  <si>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</si>
  <si>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</si>
  <si>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</si>
  <si>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</si>
  <si>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</si>
  <si>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</si>
  <si>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</si>
  <si>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</si>
  <si>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</si>
  <si>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</si>
  <si>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</si>
  <si>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</si>
  <si>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</si>
  <si>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</si>
  <si>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</si>
  <si>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</si>
  <si>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</si>
  <si>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</si>
  <si>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</si>
  <si>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</si>
  <si>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</si>
  <si>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</si>
  <si>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</si>
  <si>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</si>
  <si>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</si>
  <si>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</si>
  <si>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</si>
  <si>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</si>
  <si>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</si>
  <si>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</si>
  <si>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</si>
  <si>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</si>
  <si>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</si>
  <si>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</si>
  <si>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</si>
  <si>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</si>
  <si>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</si>
  <si>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</si>
  <si>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</si>
  <si>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</si>
  <si>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</si>
  <si>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</si>
  <si>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</si>
  <si>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</si>
  <si>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</si>
  <si>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</si>
  <si>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</si>
  <si>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</si>
  <si>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</si>
  <si>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</si>
  <si>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</si>
  <si>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</si>
  <si>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</si>
  <si>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</si>
  <si>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</si>
  <si>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</si>
  <si>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</si>
  <si>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</si>
  <si>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</si>
  <si>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</si>
  <si>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</si>
  <si>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</si>
  <si>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</si>
  <si>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</si>
  <si>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</si>
  <si>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</si>
  <si>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</si>
  <si>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</si>
  <si>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</si>
  <si>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</si>
  <si>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</si>
  <si>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</si>
  <si>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</si>
  <si>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</si>
  <si>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</si>
  <si>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</si>
  <si>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</si>
  <si>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</si>
  <si>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</si>
  <si>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</si>
  <si>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</si>
  <si>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</si>
  <si>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</si>
  <si>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</si>
  <si>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</si>
  <si>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</si>
  <si>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</si>
  <si>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</si>
  <si>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</si>
  <si>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</si>
  <si>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</si>
  <si>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</si>
  <si>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</si>
  <si>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</si>
  <si>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</si>
  <si>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</si>
  <si>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</si>
  <si>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</si>
  <si>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</si>
  <si>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</si>
  <si>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</si>
  <si>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</si>
  <si>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</si>
  <si>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</si>
  <si>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</si>
  <si>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</si>
  <si>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</si>
  <si>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</si>
  <si>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</si>
  <si>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</si>
  <si>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</si>
  <si>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</si>
  <si>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</si>
  <si>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</si>
  <si>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</si>
  <si>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</si>
  <si>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</si>
  <si>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</si>
  <si>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</si>
  <si>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</si>
  <si>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</si>
  <si>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</si>
  <si>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</si>
  <si>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</si>
  <si>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</si>
  <si>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</si>
  <si>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</si>
  <si>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</si>
  <si>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</si>
  <si>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</si>
  <si>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</si>
  <si>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</si>
  <si>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</si>
  <si>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</si>
  <si>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</si>
  <si>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</si>
  <si>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</si>
  <si>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</si>
  <si>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</si>
  <si>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</si>
  <si>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</si>
  <si>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</si>
  <si>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</si>
  <si>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</si>
  <si>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</si>
  <si>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</si>
  <si>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</si>
  <si>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</si>
  <si>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</si>
  <si>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</si>
  <si>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</si>
  <si>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</si>
  <si>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</si>
  <si>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</si>
  <si>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</si>
  <si>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</si>
  <si>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</si>
  <si>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</si>
  <si>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</si>
  <si>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</si>
  <si>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</si>
  <si>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</si>
  <si>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</si>
  <si>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</si>
  <si>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</si>
  <si>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</si>
  <si>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</si>
  <si>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</si>
  <si>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</si>
  <si>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</si>
  <si>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</si>
  <si>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</si>
  <si>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</si>
  <si>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</si>
  <si>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</si>
  <si>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</si>
  <si>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</si>
  <si>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</si>
  <si>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</si>
  <si>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</si>
  <si>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</si>
  <si>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</si>
  <si>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</si>
  <si>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</si>
  <si>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</si>
  <si>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</si>
  <si>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</si>
  <si>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</si>
  <si>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</si>
  <si>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</si>
  <si>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</si>
  <si>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</si>
  <si>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</si>
  <si>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</si>
  <si>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</si>
  <si>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</si>
  <si>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</si>
  <si>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</si>
  <si>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</si>
  <si>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</si>
  <si>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</si>
  <si>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</si>
  <si>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</si>
  <si>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</si>
  <si>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</si>
  <si>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</si>
  <si>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</si>
  <si>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</si>
  <si>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</si>
  <si>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</si>
  <si>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</si>
  <si>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</si>
  <si>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</si>
  <si>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</si>
  <si>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</si>
  <si>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</si>
  <si>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</si>
  <si>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</si>
  <si>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</si>
  <si>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</si>
  <si>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</si>
  <si>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</si>
  <si>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</si>
  <si>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</si>
  <si>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</si>
  <si>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</si>
  <si>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</si>
  <si>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</si>
  <si>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</si>
  <si>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</si>
  <si>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</si>
  <si>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</si>
  <si>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</si>
  <si>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</si>
  <si>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</si>
  <si>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</si>
  <si>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</si>
  <si>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</si>
  <si>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</si>
  <si>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</si>
  <si>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</si>
  <si>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</si>
  <si>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</si>
  <si>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</si>
  <si>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</si>
  <si>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</si>
  <si>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</si>
  <si>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</si>
  <si>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</si>
  <si>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</si>
  <si>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</si>
  <si>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</si>
  <si>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</si>
  <si>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</si>
  <si>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</si>
  <si>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</si>
  <si>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</si>
  <si>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</si>
  <si>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</si>
  <si>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</si>
  <si>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</si>
  <si>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</si>
  <si>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</si>
  <si>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</si>
  <si>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</si>
  <si>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</si>
  <si>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</si>
  <si>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</si>
  <si>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</si>
  <si>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</si>
  <si>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</si>
  <si>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</si>
  <si>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</si>
  <si>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</si>
  <si>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</si>
  <si>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</si>
  <si>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</si>
  <si>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</si>
  <si>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</si>
  <si>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</si>
  <si>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</si>
  <si>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</si>
  <si>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</si>
  <si>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</si>
  <si>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</si>
  <si>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</si>
  <si>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</si>
  <si>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</si>
  <si>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</si>
  <si>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</si>
  <si>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</si>
  <si>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</si>
  <si>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</si>
  <si>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</si>
  <si>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</si>
  <si>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</si>
  <si>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</si>
  <si>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</si>
  <si>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</si>
  <si>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</si>
  <si>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</si>
  <si>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</si>
  <si>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</si>
  <si>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</si>
  <si>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</si>
  <si>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</si>
  <si>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</si>
  <si>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</si>
  <si>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</si>
  <si>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</si>
  <si>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</si>
  <si>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</si>
  <si>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</si>
  <si>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</si>
  <si>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</si>
  <si>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</si>
  <si>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</si>
  <si>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</si>
  <si>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</si>
  <si>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</si>
  <si>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</si>
  <si>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</si>
  <si>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</si>
  <si>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</si>
  <si>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</si>
  <si>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</si>
  <si>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</si>
  <si>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</si>
  <si>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</si>
  <si>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</si>
  <si>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</si>
  <si>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</si>
  <si>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</si>
  <si>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</si>
  <si>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</si>
  <si>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</si>
  <si>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</si>
  <si>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</si>
  <si>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</si>
  <si>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</si>
  <si>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</si>
  <si>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</si>
  <si>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</si>
  <si>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</si>
  <si>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</si>
  <si>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</si>
  <si>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</si>
  <si>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</si>
  <si>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</si>
  <si>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</si>
  <si>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</si>
  <si>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</si>
  <si>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</si>
  <si>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</si>
  <si>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</si>
  <si>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</si>
  <si>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</si>
  <si>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</si>
  <si>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</si>
  <si>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</si>
  <si>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</si>
  <si>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</si>
  <si>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</si>
  <si>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</si>
  <si>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</si>
  <si>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</si>
  <si>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</si>
  <si>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</si>
  <si>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</si>
  <si>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</si>
  <si>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</si>
  <si>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</si>
  <si>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</si>
  <si>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</si>
  <si>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</si>
  <si>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</si>
  <si>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</si>
  <si>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</si>
  <si>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</si>
  <si>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</si>
  <si>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</si>
  <si>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</si>
  <si>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</si>
  <si>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</si>
  <si>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</si>
  <si>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</si>
  <si>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</si>
  <si>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</si>
  <si>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</si>
  <si>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</si>
  <si>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</si>
  <si>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</si>
  <si>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</si>
  <si>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</si>
  <si>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</si>
  <si>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</si>
  <si>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</si>
  <si>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</si>
  <si>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</si>
  <si>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</si>
  <si>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</si>
  <si>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</si>
  <si>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</si>
  <si>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</si>
  <si>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</si>
  <si>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</si>
  <si>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</si>
  <si>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</si>
  <si>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</si>
  <si>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</si>
  <si>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</si>
  <si>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</si>
  <si>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</si>
  <si>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</si>
  <si>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</si>
  <si>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</si>
  <si>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</si>
  <si>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</si>
  <si>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</si>
  <si>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</si>
  <si>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</si>
  <si>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</si>
  <si>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</si>
  <si>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</si>
  <si>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</si>
  <si>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</si>
  <si>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</si>
  <si>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</si>
  <si>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</si>
  <si>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</si>
  <si>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</si>
  <si>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</si>
  <si>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</si>
  <si>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</si>
  <si>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</si>
  <si>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</si>
  <si>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</si>
  <si>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</si>
  <si>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</si>
  <si>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</si>
  <si>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</si>
  <si>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</si>
  <si>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</si>
  <si>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</si>
  <si>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</si>
  <si>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</si>
  <si>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</si>
  <si>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</si>
  <si>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</si>
  <si>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</si>
  <si>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</si>
  <si>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</si>
  <si>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</si>
  <si>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</si>
  <si>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</si>
  <si>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</si>
  <si>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</si>
  <si>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</si>
  <si>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</si>
  <si>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</si>
  <si>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</si>
  <si>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</si>
  <si>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</si>
  <si>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</si>
  <si>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</si>
  <si>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</si>
  <si>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</si>
  <si>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</si>
  <si>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</si>
  <si>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</si>
  <si>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</si>
  <si>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</si>
  <si>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</si>
  <si>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</si>
  <si>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</si>
  <si>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</si>
  <si>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</si>
  <si>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</si>
  <si>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</si>
  <si>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</si>
  <si>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</si>
  <si>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</si>
  <si>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</si>
  <si>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</si>
  <si>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</si>
  <si>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</si>
  <si>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</si>
  <si>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</si>
  <si>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</si>
  <si>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</si>
  <si>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</si>
  <si>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</si>
  <si>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</si>
  <si>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</si>
  <si>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</si>
  <si>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</si>
  <si>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</si>
  <si>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</si>
  <si>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</si>
  <si>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</si>
  <si>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</si>
  <si>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</si>
  <si>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</si>
  <si>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</si>
  <si>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</si>
  <si>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</si>
  <si>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</si>
  <si>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</si>
  <si>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</si>
  <si>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</si>
  <si>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</si>
  <si>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</si>
  <si>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</si>
  <si>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</si>
  <si>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</si>
  <si>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</si>
  <si>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</si>
  <si>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</si>
  <si>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</si>
  <si>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</si>
  <si>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</si>
  <si>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</si>
  <si>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</si>
  <si>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</si>
  <si>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</si>
  <si>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</si>
  <si>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</si>
  <si>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</si>
  <si>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</si>
  <si>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</si>
  <si>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</si>
  <si>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</si>
  <si>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</si>
  <si>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</si>
  <si>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</si>
  <si>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</si>
  <si>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</si>
  <si>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</si>
  <si>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</si>
  <si>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</si>
  <si>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</si>
  <si>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</si>
  <si>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</si>
  <si>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</si>
  <si>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</si>
  <si>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</si>
  <si>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</si>
  <si>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</si>
  <si>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</si>
  <si>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</si>
  <si>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</si>
  <si>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</si>
  <si>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</si>
  <si>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</si>
  <si>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</si>
  <si>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</si>
  <si>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</si>
  <si>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</si>
  <si>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</si>
  <si>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</si>
  <si>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</si>
  <si>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</si>
  <si>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</si>
  <si>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</si>
  <si>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</si>
  <si>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</si>
  <si>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</si>
  <si>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</si>
  <si>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</si>
  <si>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</si>
  <si>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</si>
  <si>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</si>
  <si>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</si>
  <si>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</si>
  <si>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</si>
  <si>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</si>
  <si>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</si>
  <si>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</si>
  <si>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</si>
  <si>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</si>
  <si>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</si>
  <si>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</si>
  <si>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</si>
  <si>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</si>
  <si>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</si>
  <si>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</si>
  <si>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</si>
  <si>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</si>
  <si>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</si>
  <si>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</si>
  <si>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</si>
  <si>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</si>
  <si>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</si>
  <si>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</si>
  <si>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</si>
  <si>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</si>
  <si>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</si>
  <si>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</si>
  <si>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</si>
  <si>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</si>
  <si>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</si>
  <si>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</si>
  <si>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</si>
  <si>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</si>
  <si>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</si>
  <si>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</si>
  <si>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</si>
  <si>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</si>
  <si>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</si>
  <si>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</si>
  <si>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</si>
  <si>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</si>
  <si>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</si>
  <si>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</si>
  <si>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</si>
  <si>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</si>
  <si>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</si>
  <si>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</si>
  <si>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</si>
  <si>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</si>
  <si>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</si>
  <si>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</si>
  <si>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</si>
  <si>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</si>
  <si>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</si>
  <si>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</si>
  <si>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</si>
  <si>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</si>
  <si>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</si>
  <si>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</si>
  <si>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</si>
  <si>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</si>
  <si>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</si>
  <si>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</si>
  <si>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</si>
  <si>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</si>
  <si>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</si>
  <si>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</si>
  <si>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</si>
  <si>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</si>
  <si>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</si>
  <si>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</si>
  <si>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</si>
  <si>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</si>
  <si>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</si>
  <si>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</si>
  <si>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</si>
  <si>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</si>
  <si>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</si>
  <si>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</si>
  <si>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</si>
  <si>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</si>
  <si>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</si>
  <si>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</si>
  <si>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</si>
  <si>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</si>
  <si>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</si>
  <si>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</si>
  <si>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</si>
  <si>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</si>
  <si>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</si>
  <si>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</si>
  <si>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</si>
  <si>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</si>
  <si>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</si>
  <si>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</si>
  <si>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</si>
  <si>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</si>
  <si>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</si>
  <si>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</si>
  <si>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</si>
  <si>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</si>
  <si>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</si>
  <si>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</si>
  <si>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</si>
  <si>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</si>
  <si>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</si>
  <si>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</si>
  <si>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</si>
  <si>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</si>
  <si>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</si>
  <si>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</si>
  <si>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</si>
  <si>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</si>
  <si>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</si>
  <si>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</si>
  <si>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</si>
  <si>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</si>
  <si>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</si>
  <si>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</si>
  <si>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</si>
  <si>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</si>
  <si>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</si>
  <si>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</si>
  <si>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</si>
  <si>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</si>
  <si>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</si>
  <si>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</si>
  <si>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</si>
  <si>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</si>
  <si>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</si>
  <si>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</si>
  <si>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</si>
  <si>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</si>
  <si>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</si>
  <si>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</si>
  <si>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</si>
  <si>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</si>
  <si>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</si>
  <si>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</si>
  <si>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</si>
  <si>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</si>
  <si>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</si>
  <si>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</si>
  <si>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</si>
  <si>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</si>
  <si>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</si>
  <si>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</si>
  <si>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</si>
  <si>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</si>
  <si>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</si>
  <si>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</si>
  <si>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</si>
  <si>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</si>
  <si>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</si>
  <si>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</si>
  <si>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</si>
  <si>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</si>
  <si>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</si>
  <si>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</si>
  <si>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</si>
  <si>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</si>
  <si>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</si>
  <si>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</si>
  <si>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</si>
  <si>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</si>
  <si>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</si>
  <si>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</si>
  <si>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</si>
  <si>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</si>
  <si>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</si>
  <si>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</si>
  <si>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</si>
  <si>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</si>
  <si>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</si>
  <si>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</si>
  <si>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</si>
  <si>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</si>
  <si>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</si>
  <si>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</si>
  <si>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</si>
  <si>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</si>
  <si>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</si>
  <si>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</si>
  <si>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</si>
  <si>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</si>
  <si>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</si>
  <si>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</si>
  <si>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</si>
  <si>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</si>
  <si>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</si>
  <si>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</si>
  <si>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</si>
  <si>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</si>
  <si>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</si>
  <si>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</si>
  <si>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</si>
  <si>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</si>
  <si>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</si>
  <si>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</si>
  <si>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</si>
  <si>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</si>
  <si>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</si>
  <si>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</si>
  <si>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</si>
  <si>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</si>
  <si>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</si>
  <si>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</si>
  <si>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</si>
  <si>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</si>
  <si>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</si>
  <si>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</si>
  <si>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</si>
  <si>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</si>
  <si>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</si>
  <si>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</si>
  <si>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</si>
  <si>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</si>
  <si>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</si>
  <si>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</si>
  <si>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</si>
  <si>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</si>
  <si>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</si>
  <si>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</si>
  <si>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</si>
  <si>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</si>
  <si>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</si>
  <si>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</si>
  <si>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</si>
  <si>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</si>
  <si>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</si>
  <si>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</si>
  <si>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</si>
  <si>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</si>
  <si>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</si>
  <si>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</si>
  <si>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</si>
  <si>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</si>
  <si>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</si>
  <si>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</si>
  <si>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</si>
  <si>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</si>
  <si>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</si>
  <si>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</si>
  <si>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</si>
  <si>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</si>
  <si>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</si>
  <si>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</si>
  <si>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</si>
  <si>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</si>
  <si>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</si>
  <si>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</si>
  <si>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</si>
  <si>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</si>
  <si>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</si>
  <si>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</si>
  <si>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</si>
  <si>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</si>
  <si>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</si>
  <si>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</si>
  <si>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</si>
  <si>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</si>
  <si>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</si>
  <si>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</si>
  <si>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</si>
  <si>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</si>
  <si>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</si>
  <si>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</si>
  <si>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</si>
  <si>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</si>
  <si>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</si>
  <si>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</si>
  <si>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</si>
  <si>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</si>
  <si>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</si>
  <si>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</si>
  <si>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</si>
  <si>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</si>
  <si>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</si>
  <si>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</si>
  <si>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</si>
  <si>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</si>
  <si>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</si>
  <si>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</si>
  <si>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</si>
  <si>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</si>
  <si>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</si>
  <si>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</si>
  <si>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</si>
  <si>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</si>
  <si>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</si>
  <si>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</si>
  <si>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</si>
  <si>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</si>
  <si>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</si>
  <si>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</si>
  <si>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</si>
  <si>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</si>
  <si>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</si>
  <si>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</si>
  <si>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</si>
  <si>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</si>
  <si>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</si>
  <si>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</si>
  <si>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</si>
  <si>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</si>
  <si>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</si>
  <si>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</si>
  <si>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</si>
  <si>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</si>
  <si>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</si>
  <si>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</si>
  <si>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</si>
  <si>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</si>
  <si>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</si>
  <si>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</si>
  <si>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</si>
  <si>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</si>
  <si>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</si>
  <si>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</si>
  <si>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</si>
  <si>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</si>
  <si>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</si>
  <si>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</si>
  <si>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</si>
  <si>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</si>
  <si>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</si>
  <si>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</si>
  <si>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</si>
  <si>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</si>
  <si>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</si>
  <si>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</si>
  <si>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</si>
  <si>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</si>
  <si>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</si>
  <si>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</si>
  <si>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</si>
  <si>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</si>
  <si>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</si>
  <si>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</si>
  <si>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</si>
  <si>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</si>
  <si>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</si>
  <si>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</si>
  <si>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</si>
  <si>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</si>
  <si>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</si>
  <si>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</si>
  <si>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</si>
  <si>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</si>
  <si>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</si>
  <si>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</si>
  <si>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</si>
  <si>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</si>
  <si>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</si>
  <si>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</si>
  <si>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</si>
  <si>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</si>
  <si>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</si>
  <si>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</si>
  <si>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</si>
  <si>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</si>
  <si>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</si>
  <si>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</si>
  <si>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</si>
  <si>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</si>
  <si>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</si>
  <si>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</si>
  <si>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</si>
  <si>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</si>
  <si>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</si>
  <si>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</si>
  <si>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</si>
  <si>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</si>
  <si>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</si>
  <si>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</si>
  <si>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</si>
  <si>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</si>
  <si>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</si>
  <si>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</si>
  <si>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</si>
  <si>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</si>
  <si>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</si>
  <si>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</si>
  <si>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</si>
  <si>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</si>
  <si>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</si>
  <si>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</si>
  <si>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</si>
  <si>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</si>
  <si>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</si>
  <si>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</si>
  <si>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</si>
  <si>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</si>
  <si>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</si>
  <si>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</si>
  <si>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</si>
  <si>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</si>
  <si>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</si>
  <si>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</si>
  <si>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</si>
  <si>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</si>
  <si>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</si>
  <si>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</si>
  <si>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</si>
  <si>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</si>
  <si>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</si>
  <si>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</si>
  <si>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</si>
  <si>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</si>
  <si>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</si>
  <si>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</si>
  <si>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</si>
  <si>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</si>
  <si>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</si>
  <si>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</si>
  <si>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</si>
  <si>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</si>
  <si>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</si>
  <si>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</si>
  <si>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</si>
  <si>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</si>
  <si>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</si>
  <si>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</si>
  <si>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</si>
  <si>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</si>
  <si>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</si>
  <si>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</si>
  <si>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</si>
  <si>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</si>
  <si>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</si>
  <si>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</si>
  <si>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</si>
  <si>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</si>
  <si>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</si>
  <si>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</si>
  <si>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</si>
  <si>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</si>
  <si>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</si>
  <si>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</si>
  <si>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</si>
  <si>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</si>
  <si>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</si>
  <si>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</si>
  <si>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</si>
  <si>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</si>
  <si>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</si>
  <si>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</si>
  <si>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</si>
  <si>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</si>
  <si>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</si>
  <si>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</si>
  <si>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</si>
  <si>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</si>
  <si>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</si>
  <si>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</si>
  <si>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</si>
  <si>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</si>
  <si>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</si>
  <si>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</si>
  <si>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</si>
  <si>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</si>
  <si>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</si>
  <si>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</si>
  <si>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</si>
  <si>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</si>
  <si>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</si>
  <si>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</si>
  <si>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</si>
  <si>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</si>
  <si>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</si>
  <si>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</si>
  <si>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</si>
  <si>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</si>
  <si>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</si>
  <si>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</si>
  <si>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</si>
  <si>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</si>
  <si>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</si>
  <si>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</si>
  <si>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</si>
  <si>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</si>
  <si>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</si>
  <si>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</si>
  <si>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</si>
  <si>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</si>
  <si>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</si>
  <si>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</si>
  <si>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</si>
  <si>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</si>
  <si>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</si>
  <si>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</si>
  <si>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</si>
  <si>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</si>
  <si>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</si>
  <si>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</si>
  <si>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</si>
  <si>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</si>
  <si>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</si>
  <si>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</si>
  <si>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</si>
  <si>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</si>
  <si>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</si>
  <si>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</si>
  <si>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</si>
  <si>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</si>
  <si>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</si>
  <si>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</si>
  <si>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</si>
  <si>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</si>
  <si>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</si>
  <si>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</si>
  <si>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</si>
  <si>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</si>
  <si>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</si>
  <si>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</si>
  <si>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</si>
  <si>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</si>
  <si>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</si>
  <si>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</si>
  <si>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</si>
  <si>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</si>
  <si>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</si>
  <si>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</si>
  <si>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</si>
  <si>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</si>
  <si>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</si>
  <si>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</si>
  <si>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</si>
  <si>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</si>
  <si>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</si>
  <si>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</si>
  <si>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</si>
  <si>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</si>
  <si>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</si>
  <si>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</si>
  <si>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</si>
  <si>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</si>
  <si>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</si>
  <si>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</si>
  <si>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</si>
  <si>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</si>
  <si>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</si>
  <si>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</si>
  <si>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</si>
  <si>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</si>
  <si>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</si>
  <si>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</si>
  <si>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</si>
  <si>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</si>
  <si>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</si>
  <si>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</si>
  <si>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</si>
  <si>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</si>
  <si>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</si>
  <si>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</si>
  <si>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</si>
  <si>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</si>
  <si>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</si>
  <si>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</si>
  <si>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</si>
  <si>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</si>
  <si>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</si>
  <si>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</si>
  <si>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</si>
  <si>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</si>
  <si>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</si>
  <si>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</si>
  <si>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</si>
  <si>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</si>
  <si>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</si>
  <si>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</si>
  <si>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</si>
  <si>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</si>
  <si>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</si>
  <si>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</si>
  <si>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</si>
  <si>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</si>
  <si>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</si>
  <si>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</si>
  <si>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</si>
  <si>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</si>
  <si>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</si>
  <si>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</si>
  <si>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</si>
  <si>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</si>
  <si>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</si>
  <si>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</si>
  <si>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</si>
  <si>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</si>
  <si>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</si>
  <si>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</si>
  <si>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</si>
  <si>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</si>
  <si>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</si>
  <si>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</si>
  <si>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</si>
  <si>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</si>
  <si>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</si>
  <si>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</si>
  <si>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</si>
  <si>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</si>
  <si>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</si>
  <si>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</si>
  <si>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</si>
  <si>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</si>
  <si>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</si>
  <si>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</si>
  <si>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</si>
  <si>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</si>
  <si>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</si>
  <si>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</si>
  <si>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</si>
  <si>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</si>
  <si>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</si>
  <si>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</si>
  <si>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</si>
  <si>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</si>
  <si>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</si>
  <si>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</si>
  <si>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</si>
  <si>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</si>
  <si>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</si>
  <si>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</si>
  <si>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</si>
  <si>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</si>
  <si>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</si>
  <si>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</si>
  <si>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</si>
  <si>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</si>
  <si>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</si>
  <si>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</si>
  <si>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</si>
  <si>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</si>
  <si>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</si>
  <si>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</si>
  <si>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</si>
  <si>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</si>
  <si>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</si>
  <si>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</si>
  <si>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</si>
  <si>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</si>
  <si>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</si>
  <si>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</si>
  <si>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</si>
  <si>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</si>
  <si>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</si>
  <si>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</si>
  <si>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</si>
  <si>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</si>
  <si>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</si>
  <si>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</si>
  <si>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</si>
  <si>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</si>
  <si>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</si>
  <si>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</si>
  <si>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</si>
  <si>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</si>
  <si>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</si>
  <si>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</si>
  <si>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</si>
  <si>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</si>
  <si>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</si>
  <si>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</si>
  <si>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</si>
  <si>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</si>
  <si>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</si>
  <si>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</si>
  <si>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</si>
  <si>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</si>
  <si>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</si>
  <si>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</si>
  <si>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</si>
  <si>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</si>
  <si>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</si>
  <si>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</si>
  <si>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</si>
  <si>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</si>
  <si>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</si>
  <si>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</si>
  <si>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</si>
  <si>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</si>
  <si>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</si>
  <si>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</si>
  <si>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</si>
  <si>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</si>
  <si>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</si>
  <si>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</si>
  <si>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</si>
  <si>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</si>
  <si>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</si>
  <si>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</si>
  <si>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</si>
  <si>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</si>
  <si>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</si>
  <si>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</si>
  <si>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</si>
  <si>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</si>
  <si>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</si>
  <si>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</si>
  <si>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</si>
  <si>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</si>
  <si>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</si>
  <si>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</si>
  <si>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</si>
  <si>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</si>
  <si>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</si>
  <si>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</si>
  <si>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</si>
  <si>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</si>
  <si>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</si>
  <si>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</si>
  <si>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</si>
  <si>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</si>
  <si>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</si>
  <si>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</si>
  <si>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</si>
  <si>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</si>
  <si>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</si>
  <si>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</si>
  <si>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</si>
  <si>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</si>
  <si>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</si>
  <si>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</si>
  <si>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</si>
  <si>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</si>
  <si>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</si>
  <si>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</si>
  <si>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</si>
  <si>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</si>
  <si>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</si>
  <si>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</si>
  <si>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</si>
  <si>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</si>
  <si>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</si>
  <si>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</si>
  <si>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</si>
  <si>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</si>
  <si>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</si>
  <si>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</si>
  <si>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</si>
  <si>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</si>
  <si>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</si>
  <si>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</si>
  <si>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</si>
  <si>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</si>
  <si>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</si>
  <si>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</si>
  <si>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</si>
  <si>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</si>
  <si>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</si>
  <si>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</si>
  <si>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</si>
  <si>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</si>
  <si>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</si>
  <si>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</si>
  <si>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</si>
  <si>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</si>
  <si>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</si>
  <si>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</si>
  <si>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</si>
  <si>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</si>
  <si>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</si>
  <si>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</si>
  <si>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</si>
  <si>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</si>
  <si>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</si>
  <si>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</si>
  <si>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</si>
  <si>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</si>
  <si>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</si>
  <si>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</si>
  <si>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</si>
  <si>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</si>
  <si>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</si>
  <si>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</si>
  <si>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</si>
  <si>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</si>
  <si>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</si>
  <si>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</si>
  <si>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</si>
  <si>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</si>
  <si>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</si>
  <si>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</si>
  <si>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</si>
  <si>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</si>
  <si>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</si>
  <si>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</si>
  <si>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</si>
  <si>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</si>
  <si>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</si>
  <si>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</si>
  <si>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</si>
  <si>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</si>
  <si>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</si>
  <si>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</si>
  <si>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</si>
  <si>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</si>
  <si>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</si>
  <si>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</si>
  <si>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</si>
  <si>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</si>
  <si>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</si>
  <si>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</si>
  <si>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</si>
  <si>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</si>
  <si>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</si>
  <si>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</si>
  <si>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</si>
  <si>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</si>
  <si>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</si>
  <si>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</si>
  <si>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</si>
  <si>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</si>
  <si>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</si>
  <si>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</si>
  <si>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</si>
  <si>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</si>
  <si>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</si>
  <si>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</si>
  <si>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</si>
  <si>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</si>
  <si>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</si>
  <si>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</si>
  <si>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</si>
  <si>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</si>
  <si>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</si>
  <si>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</si>
  <si>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</si>
  <si>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</si>
  <si>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</si>
  <si>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</si>
  <si>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</si>
  <si>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</si>
  <si>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</si>
  <si>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</si>
  <si>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</si>
  <si>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</si>
  <si>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</si>
  <si>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</si>
  <si>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</si>
  <si>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</si>
  <si>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</si>
  <si>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</si>
  <si>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</si>
  <si>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</si>
  <si>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</si>
  <si>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</si>
  <si>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</si>
  <si>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</si>
  <si>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</si>
  <si>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</si>
  <si>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</si>
  <si>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</si>
  <si>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</si>
  <si>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</si>
  <si>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</si>
  <si>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</si>
  <si>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</si>
  <si>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</si>
  <si>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</si>
  <si>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</si>
  <si>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</si>
  <si>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</si>
  <si>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</si>
  <si>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</si>
  <si>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</si>
  <si>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</si>
  <si>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</si>
  <si>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</si>
  <si>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</si>
  <si>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</si>
  <si>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</si>
  <si>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</si>
  <si>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</si>
  <si>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</si>
  <si>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</si>
  <si>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</si>
  <si>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</si>
  <si>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</si>
  <si>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</si>
  <si>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</si>
  <si>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</si>
  <si>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</si>
  <si>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</si>
  <si>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</si>
  <si>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</si>
  <si>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</si>
  <si>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</si>
  <si>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</si>
  <si>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</si>
  <si>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</si>
  <si>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</si>
  <si>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</si>
  <si>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</si>
  <si>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</si>
  <si>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</si>
  <si>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</si>
  <si>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</si>
  <si>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</si>
  <si>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</si>
  <si>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</si>
  <si>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</si>
  <si>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</si>
  <si>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</si>
  <si>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</si>
  <si>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</si>
  <si>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</si>
  <si>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</si>
  <si>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</si>
  <si>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</si>
  <si>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</si>
  <si>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</si>
  <si>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</si>
  <si>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</si>
  <si>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</si>
  <si>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</si>
  <si>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</si>
  <si>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</si>
  <si>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</si>
  <si>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</si>
  <si>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</si>
  <si>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</si>
  <si>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</si>
  <si>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</si>
  <si>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</si>
  <si>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</si>
  <si>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</si>
  <si>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</si>
  <si>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</si>
  <si>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</si>
  <si>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</si>
  <si>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</si>
  <si>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</si>
  <si>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</si>
  <si>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</si>
  <si>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</si>
  <si>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</si>
  <si>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</si>
  <si>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</si>
  <si>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</si>
  <si>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</si>
  <si>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</si>
  <si>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</si>
  <si>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</si>
  <si>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</si>
  <si>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</si>
  <si>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</si>
  <si>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</si>
  <si>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</si>
  <si>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</si>
  <si>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</si>
  <si>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</si>
  <si>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</si>
  <si>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</si>
  <si>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</si>
  <si>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</si>
  <si>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</si>
  <si>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</si>
  <si>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</si>
  <si>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</si>
  <si>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</si>
  <si>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</si>
  <si>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</si>
  <si>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</si>
  <si>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</si>
  <si>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</si>
  <si>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</si>
  <si>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</si>
  <si>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</si>
  <si>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</si>
  <si>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</si>
  <si>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</si>
  <si>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</si>
  <si>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</si>
  <si>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</si>
  <si>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</si>
  <si>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</si>
  <si>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</si>
  <si>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</si>
  <si>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</si>
  <si>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</si>
  <si>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</si>
  <si>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</si>
  <si>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</si>
  <si>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</si>
  <si>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</si>
  <si>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</si>
  <si>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</si>
  <si>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</si>
  <si>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</si>
  <si>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</si>
  <si>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</si>
  <si>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</si>
  <si>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</si>
  <si>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</si>
  <si>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</si>
  <si>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</si>
  <si>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</si>
  <si>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</si>
  <si>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</si>
  <si>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</si>
  <si>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</si>
  <si>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</si>
  <si>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</si>
  <si>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</si>
  <si>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</si>
  <si>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</si>
  <si>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</si>
  <si>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</si>
  <si>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</si>
  <si>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</si>
  <si>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</si>
  <si>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</si>
  <si>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</si>
  <si>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</si>
  <si>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</si>
  <si>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</si>
  <si>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</si>
  <si>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</si>
  <si>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</si>
  <si>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</si>
  <si>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</si>
  <si>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</si>
  <si>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</si>
  <si>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</si>
  <si>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</si>
  <si>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</si>
  <si>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</si>
  <si>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</si>
  <si>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</si>
  <si>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</si>
  <si>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</si>
  <si>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</si>
  <si>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</si>
  <si>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</si>
  <si>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</si>
  <si>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</si>
  <si>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</si>
  <si>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</si>
  <si>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</si>
  <si>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</si>
  <si>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</si>
  <si>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</si>
  <si>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</si>
  <si>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</si>
  <si>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</si>
  <si>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</si>
  <si>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</si>
  <si>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</si>
  <si>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</si>
  <si>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</si>
  <si>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</si>
  <si>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</si>
  <si>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</si>
  <si>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</si>
  <si>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</si>
  <si>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</si>
  <si>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</si>
  <si>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</si>
  <si>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</si>
  <si>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</si>
  <si>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</si>
  <si>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</si>
  <si>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</si>
  <si>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</si>
  <si>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</si>
  <si>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</si>
  <si>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</si>
  <si>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</si>
  <si>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</si>
  <si>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</si>
  <si>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</si>
  <si>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</si>
  <si>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</si>
  <si>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</si>
  <si>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</si>
  <si>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</si>
  <si>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</si>
  <si>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</si>
  <si>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</si>
  <si>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</si>
  <si>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</si>
  <si>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</si>
  <si>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</si>
  <si>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</si>
  <si>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</si>
  <si>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</si>
  <si>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</si>
  <si>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</si>
  <si>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</si>
  <si>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</si>
  <si>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</si>
  <si>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</si>
  <si>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</si>
  <si>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</si>
  <si>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</si>
  <si>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</si>
  <si>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</si>
  <si>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</si>
  <si>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</si>
  <si>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</si>
  <si>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</si>
  <si>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</si>
  <si>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</si>
  <si>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</si>
  <si>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</si>
  <si>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</si>
  <si>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</si>
  <si>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</si>
  <si>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</si>
  <si>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</si>
  <si>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</si>
  <si>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</si>
  <si>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</si>
  <si>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</si>
  <si>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</si>
  <si>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</si>
  <si>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</si>
  <si>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</si>
  <si>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</si>
  <si>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</si>
  <si>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</si>
  <si>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</si>
  <si>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</si>
  <si>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</si>
  <si>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</si>
  <si>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</si>
  <si>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</si>
  <si>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</si>
  <si>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</si>
  <si>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</si>
  <si>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</si>
  <si>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</si>
  <si>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</si>
  <si>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</si>
  <si>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</si>
  <si>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</si>
  <si>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</si>
  <si>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</si>
  <si>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</si>
  <si>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</si>
  <si>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</si>
  <si>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</si>
  <si>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</si>
  <si>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</si>
  <si>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</si>
  <si>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</si>
  <si>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</si>
  <si>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</si>
  <si>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</si>
  <si>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</si>
  <si>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</si>
  <si>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</si>
  <si>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</si>
  <si>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</si>
  <si>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</si>
  <si>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</si>
  <si>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</si>
  <si>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</si>
  <si>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</si>
  <si>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</si>
  <si>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</si>
  <si>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</si>
  <si>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</si>
  <si>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</si>
  <si>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</si>
  <si>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</si>
  <si>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</si>
  <si>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</si>
  <si>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</si>
  <si>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</si>
  <si>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</si>
  <si>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</si>
  <si>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</si>
  <si>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</si>
  <si>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</si>
  <si>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</si>
  <si>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</si>
  <si>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</si>
  <si>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</si>
  <si>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</si>
  <si>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</si>
  <si>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</si>
  <si>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</si>
  <si>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</si>
  <si>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</si>
  <si>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</si>
  <si>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</si>
  <si>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</si>
  <si>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</si>
  <si>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</si>
  <si>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</si>
  <si>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</si>
  <si>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</si>
  <si>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</si>
  <si>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</si>
  <si>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</si>
  <si>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</si>
  <si>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</si>
  <si>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</si>
  <si>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</si>
  <si>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</si>
  <si>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</si>
  <si>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</si>
  <si>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</si>
  <si>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</si>
  <si>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</si>
  <si>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</si>
  <si>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</si>
  <si>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</si>
  <si>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</si>
  <si>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</si>
  <si>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</si>
  <si>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</si>
  <si>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</si>
  <si>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</si>
  <si>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</si>
  <si>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</si>
  <si>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</si>
  <si>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</si>
  <si>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</si>
  <si>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</si>
  <si>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</si>
  <si>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</si>
  <si>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</si>
  <si>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</si>
  <si>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</si>
  <si>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</si>
  <si>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</si>
  <si>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</si>
  <si>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</si>
  <si>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</si>
  <si>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</si>
  <si>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</si>
  <si>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</si>
  <si>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</si>
  <si>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</si>
  <si>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</si>
  <si>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</si>
  <si>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</si>
  <si>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</si>
  <si>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</si>
  <si>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</si>
  <si>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</si>
  <si>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</si>
  <si>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</si>
  <si>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</si>
  <si>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</si>
  <si>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</si>
  <si>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</si>
  <si>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</si>
  <si>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</si>
  <si>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</si>
  <si>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</si>
  <si>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</si>
  <si>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</si>
  <si>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</si>
  <si>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</si>
  <si>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</si>
  <si>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</si>
  <si>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</si>
  <si>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</si>
  <si>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</si>
  <si>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</si>
  <si>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</si>
  <si>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</si>
  <si>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</si>
  <si>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</si>
  <si>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</si>
  <si>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</si>
  <si>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</si>
  <si>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</si>
  <si>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</si>
  <si>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</si>
  <si>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</si>
  <si>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</si>
  <si>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</si>
  <si>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</si>
  <si>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</si>
  <si>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</si>
  <si>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</si>
  <si>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</si>
  <si>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</si>
  <si>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</si>
  <si>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</si>
  <si>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</si>
  <si>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</si>
  <si>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</si>
  <si>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</si>
  <si>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</si>
  <si>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</si>
  <si>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</si>
  <si>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</si>
  <si>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</si>
  <si>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</si>
  <si>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</si>
  <si>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</si>
  <si>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</si>
  <si>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</si>
  <si>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</si>
  <si>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</si>
  <si>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</si>
  <si>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</si>
  <si>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</si>
  <si>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</si>
  <si>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</si>
  <si>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</si>
  <si>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</si>
  <si>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</si>
  <si>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</si>
  <si>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</si>
  <si>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</si>
  <si>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</si>
  <si>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</si>
  <si>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</si>
  <si>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</si>
  <si>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</si>
  <si>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</si>
  <si>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</si>
  <si>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</si>
  <si>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</si>
  <si>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</si>
  <si>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</si>
  <si>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</si>
  <si>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</si>
  <si>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</si>
  <si>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</si>
  <si>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</si>
  <si>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</si>
  <si>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</si>
  <si>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</si>
  <si>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</si>
  <si>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</si>
  <si>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</si>
  <si>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</si>
  <si>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</si>
  <si>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</si>
  <si>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</si>
  <si>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</si>
  <si>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</si>
  <si>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</si>
  <si>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</si>
  <si>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</si>
  <si>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</si>
  <si>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</si>
  <si>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</si>
  <si>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</si>
  <si>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</si>
  <si>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</si>
  <si>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</si>
  <si>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</si>
  <si>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</si>
  <si>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</si>
  <si>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</si>
  <si>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</si>
  <si>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</si>
  <si>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</si>
  <si>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</si>
  <si>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</si>
  <si>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</si>
  <si>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</si>
  <si>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</si>
  <si>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</si>
  <si>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</si>
  <si>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</si>
  <si>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</si>
  <si>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</si>
  <si>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</si>
  <si>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</si>
  <si>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</si>
  <si>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</si>
  <si>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</si>
  <si>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</si>
  <si>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</si>
  <si>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</si>
  <si>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</si>
  <si>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</si>
  <si>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</si>
  <si>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</si>
  <si>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</si>
  <si>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</si>
  <si>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</si>
  <si>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</si>
  <si>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</si>
  <si>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</si>
  <si>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</si>
  <si>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</si>
  <si>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</si>
  <si>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</si>
  <si>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</si>
  <si>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</si>
  <si>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</si>
  <si>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</si>
  <si>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</si>
  <si>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</si>
  <si>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</si>
  <si>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</si>
  <si>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</si>
  <si>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</si>
  <si>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</si>
  <si>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</si>
  <si>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</si>
  <si>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</si>
  <si>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</si>
  <si>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</si>
  <si>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</si>
  <si>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</si>
  <si>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</si>
  <si>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</si>
  <si>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</si>
  <si>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</si>
  <si>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</si>
  <si>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</si>
  <si>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</si>
  <si>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</si>
  <si>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</si>
  <si>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</si>
  <si>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</si>
  <si>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</si>
  <si>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</si>
  <si>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</si>
  <si>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</si>
  <si>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</si>
  <si>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</si>
  <si>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</si>
  <si>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</si>
  <si>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</si>
  <si>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</si>
  <si>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</si>
  <si>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</si>
  <si>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</si>
  <si>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</si>
  <si>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</si>
  <si>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</si>
  <si>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</si>
  <si>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</si>
  <si>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</si>
  <si>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</si>
  <si>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</si>
  <si>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</si>
  <si>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</si>
  <si>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</si>
  <si>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</si>
  <si>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</si>
  <si>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</si>
  <si>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</si>
  <si>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</si>
  <si>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</si>
  <si>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</si>
  <si>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</si>
  <si>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</si>
  <si>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</si>
  <si>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</si>
  <si>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</si>
  <si>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</si>
  <si>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</si>
  <si>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</si>
  <si>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</si>
  <si>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</si>
  <si>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</si>
  <si>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</si>
  <si>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</si>
  <si>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</si>
  <si>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</si>
  <si>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</si>
  <si>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</si>
  <si>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</si>
  <si>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</si>
  <si>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</si>
  <si>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</si>
  <si>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</si>
  <si>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</si>
  <si>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</si>
  <si>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</si>
  <si>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</si>
  <si>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</si>
  <si>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</si>
  <si>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</si>
  <si>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</si>
  <si>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</si>
  <si>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</si>
  <si>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</si>
  <si>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</si>
  <si>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</si>
  <si>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</si>
  <si>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</si>
  <si>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</si>
  <si>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</si>
  <si>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</si>
  <si>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</si>
  <si>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</si>
  <si>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</si>
  <si>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</si>
  <si>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</si>
  <si>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</si>
  <si>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</si>
  <si>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</si>
  <si>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</si>
  <si>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</si>
  <si>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</si>
  <si>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</si>
  <si>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</si>
  <si>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</si>
  <si>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</si>
  <si>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</si>
  <si>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</si>
  <si>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</si>
  <si>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</si>
  <si>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</si>
  <si>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</si>
  <si>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</si>
  <si>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</si>
  <si>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</si>
  <si>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</si>
  <si>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</si>
  <si>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</si>
  <si>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</si>
  <si>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</si>
  <si>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</si>
  <si>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</si>
  <si>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</si>
  <si>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</si>
  <si>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</si>
  <si>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</si>
  <si>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</si>
  <si>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</si>
  <si>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</si>
  <si>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</si>
  <si>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</si>
  <si>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</si>
  <si>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</si>
  <si>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</si>
  <si>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</si>
  <si>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</si>
  <si>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</si>
  <si>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</si>
  <si>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</si>
  <si>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</si>
  <si>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</si>
  <si>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</si>
  <si>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</si>
  <si>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</si>
  <si>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</si>
  <si>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</si>
  <si>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</si>
  <si>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</si>
  <si>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</si>
  <si>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</si>
  <si>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</si>
  <si>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</si>
  <si>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</si>
  <si>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</si>
  <si>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</si>
  <si>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</si>
  <si>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</si>
  <si>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</si>
  <si>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</si>
  <si>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</si>
  <si>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</si>
  <si>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</si>
  <si>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</si>
  <si>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</si>
  <si>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</si>
  <si>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</si>
  <si>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</si>
  <si>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</si>
  <si>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</si>
  <si>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</si>
  <si>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</si>
  <si>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</si>
  <si>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</si>
  <si>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</si>
  <si>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</si>
  <si>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</si>
  <si>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</si>
  <si>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</si>
  <si>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</si>
  <si>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</si>
  <si>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</si>
  <si>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</si>
  <si>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</si>
  <si>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</si>
  <si>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</si>
  <si>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</si>
  <si>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</si>
  <si>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</si>
  <si>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</si>
  <si>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</si>
  <si>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</si>
  <si>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</si>
  <si>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</si>
  <si>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</si>
  <si>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</si>
  <si>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</si>
  <si>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</si>
  <si>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</si>
  <si>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</si>
  <si>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</si>
  <si>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</si>
  <si>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</si>
  <si>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</si>
  <si>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</si>
  <si>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</si>
  <si>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</si>
  <si>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</si>
  <si>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</si>
  <si>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</si>
  <si>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</si>
  <si>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</si>
  <si>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</si>
  <si>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</si>
  <si>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</si>
  <si>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</si>
  <si>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</si>
  <si>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</si>
  <si>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</si>
  <si>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</si>
  <si>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</si>
  <si>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</si>
  <si>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</si>
  <si>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</si>
  <si>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</si>
  <si>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</si>
  <si>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</si>
  <si>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</si>
  <si>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</si>
  <si>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</si>
  <si>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</si>
  <si>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</si>
  <si>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</si>
  <si>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</si>
  <si>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</si>
  <si>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</si>
  <si>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</si>
  <si>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</si>
  <si>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</si>
  <si>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</si>
  <si>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</si>
  <si>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</si>
  <si>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</si>
  <si>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</si>
  <si>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</si>
  <si>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</si>
  <si>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</si>
  <si>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</si>
  <si>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</si>
  <si>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</si>
  <si>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</si>
  <si>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</si>
  <si>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</si>
  <si>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</si>
  <si>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</si>
  <si>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</si>
  <si>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</si>
  <si>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</si>
  <si>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</si>
  <si>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</si>
  <si>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</si>
  <si>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</si>
  <si>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</si>
  <si>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</si>
  <si>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</si>
  <si>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</si>
  <si>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</si>
  <si>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</si>
  <si>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</si>
  <si>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</si>
  <si>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</si>
  <si>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</si>
  <si>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</si>
  <si>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</si>
  <si>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</si>
  <si>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</si>
  <si>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</si>
  <si>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</si>
  <si>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</si>
  <si>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</si>
  <si>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</si>
  <si>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</si>
  <si>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</si>
  <si>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</si>
  <si>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</si>
  <si>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</si>
  <si>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</si>
  <si>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</si>
  <si>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</si>
  <si>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</si>
  <si>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</si>
  <si>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</si>
  <si>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</si>
  <si>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</si>
  <si>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</si>
  <si>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</si>
  <si>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</si>
  <si>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</si>
  <si>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</si>
  <si>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</si>
  <si>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</si>
  <si>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</si>
  <si>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</si>
  <si>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</si>
  <si>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</si>
  <si>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</si>
  <si>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</si>
  <si>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</si>
  <si>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</si>
  <si>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</si>
  <si>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</si>
  <si>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</si>
  <si>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</si>
  <si>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</si>
  <si>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</si>
  <si>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</si>
  <si>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</si>
  <si>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</si>
  <si>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</si>
  <si>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</si>
  <si>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</si>
  <si>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</si>
  <si>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</si>
  <si>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</si>
  <si>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</si>
  <si>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</si>
  <si>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</si>
  <si>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</si>
  <si>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</si>
  <si>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</si>
  <si>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</si>
  <si>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</si>
  <si>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</si>
  <si>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</si>
  <si>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</si>
  <si>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</si>
  <si>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</si>
  <si>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</si>
  <si>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</si>
  <si>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</si>
  <si>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</si>
  <si>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</si>
  <si>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</si>
  <si>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</si>
  <si>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</si>
  <si>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</si>
  <si>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</si>
  <si>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</si>
  <si>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</si>
  <si>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</si>
  <si>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</si>
  <si>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</si>
  <si>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</si>
  <si>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</si>
  <si>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</si>
  <si>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</si>
  <si>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</si>
  <si>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</si>
  <si>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</si>
  <si>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</si>
  <si>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</si>
  <si>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</si>
  <si>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</si>
  <si>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</si>
  <si>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</si>
  <si>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</si>
  <si>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</si>
  <si>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</si>
  <si>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</si>
  <si>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</si>
  <si>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</si>
  <si>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</si>
  <si>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</si>
  <si>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</si>
  <si>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</si>
  <si>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</si>
  <si>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</si>
  <si>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</si>
  <si>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</si>
  <si>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</si>
  <si>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</si>
  <si>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</si>
  <si>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</si>
  <si>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</si>
  <si>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</si>
  <si>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</si>
  <si>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</si>
  <si>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</si>
  <si>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</si>
  <si>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</si>
  <si>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</si>
  <si>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</si>
  <si>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</si>
  <si>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</si>
  <si>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</si>
  <si>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</si>
  <si>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</si>
  <si>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</si>
  <si>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</si>
  <si>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</si>
  <si>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</si>
  <si>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</si>
  <si>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</si>
  <si>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</si>
  <si>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</si>
  <si>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</si>
  <si>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</si>
  <si>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</si>
  <si>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</si>
  <si>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</si>
  <si>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</si>
  <si>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</si>
  <si>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</si>
  <si>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</si>
  <si>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</si>
  <si>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</si>
  <si>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</si>
  <si>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</si>
  <si>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</si>
  <si>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</si>
  <si>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</si>
  <si>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</si>
  <si>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</si>
  <si>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</si>
  <si>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</si>
  <si>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</si>
  <si>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</si>
  <si>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</si>
  <si>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</si>
  <si>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</si>
  <si>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</si>
  <si>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</si>
  <si>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</si>
  <si>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</si>
  <si>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</si>
  <si>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</si>
  <si>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</si>
  <si>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</si>
  <si>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</si>
  <si>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</si>
  <si>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</si>
  <si>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</si>
  <si>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</si>
  <si>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</si>
  <si>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</si>
  <si>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</si>
  <si>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</si>
  <si>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</si>
  <si>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</si>
  <si>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</si>
  <si>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</si>
  <si>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</si>
  <si>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</si>
  <si>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</si>
  <si>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</si>
  <si>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</si>
  <si>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</si>
  <si>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</si>
  <si>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</si>
  <si>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</si>
  <si>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</si>
  <si>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</si>
  <si>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</si>
  <si>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</si>
  <si>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</si>
  <si>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</si>
  <si>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</si>
  <si>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</si>
  <si>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</si>
  <si>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</si>
  <si>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</si>
  <si>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</si>
  <si>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</si>
  <si>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</si>
  <si>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</si>
  <si>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</si>
  <si>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</si>
  <si>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</si>
  <si>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</si>
  <si>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</si>
  <si>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</si>
  <si>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</si>
  <si>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</si>
  <si>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</si>
  <si>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</si>
  <si>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</si>
  <si>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</si>
  <si>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</si>
  <si>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</si>
  <si>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</si>
  <si>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</si>
  <si>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</si>
  <si>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</si>
  <si>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</si>
  <si>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</si>
  <si>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</si>
  <si>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</si>
  <si>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</si>
  <si>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</si>
  <si>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</si>
  <si>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</si>
  <si>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</si>
  <si>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</si>
  <si>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</si>
  <si>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</si>
  <si>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</si>
  <si>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</si>
  <si>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</si>
  <si>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</si>
  <si>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</si>
  <si>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</si>
  <si>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</si>
  <si>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</si>
  <si>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</si>
  <si>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</si>
  <si>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</si>
  <si>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</si>
  <si>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</si>
  <si>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</si>
  <si>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</si>
  <si>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</si>
  <si>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</si>
  <si>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</si>
  <si>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</si>
  <si>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</si>
  <si>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</si>
  <si>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</si>
  <si>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</si>
  <si>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</si>
  <si>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</si>
  <si>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</si>
  <si>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</si>
  <si>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</si>
  <si>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</si>
  <si>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</si>
  <si>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</si>
  <si>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</si>
  <si>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</si>
  <si>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</si>
  <si>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</si>
  <si>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</si>
  <si>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</si>
  <si>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</si>
  <si>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</si>
  <si>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</si>
  <si>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</si>
  <si>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</si>
  <si>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</si>
  <si>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</si>
  <si>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</si>
  <si>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</si>
  <si>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</si>
  <si>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</si>
  <si>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</si>
  <si>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</si>
  <si>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</si>
  <si>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</si>
  <si>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</si>
  <si>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</si>
  <si>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</si>
  <si>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</si>
  <si>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</si>
  <si>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</si>
  <si>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</si>
  <si>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</si>
  <si>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</si>
  <si>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</si>
  <si>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</si>
  <si>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</si>
  <si>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</si>
  <si>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</si>
  <si>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</si>
  <si>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</si>
  <si>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</si>
  <si>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</si>
  <si>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</si>
  <si>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</si>
  <si>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</si>
  <si>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</si>
  <si>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</si>
  <si>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</si>
  <si>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</si>
  <si>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</si>
  <si>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</si>
  <si>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</si>
  <si>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</si>
  <si>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</si>
  <si>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</si>
  <si>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</si>
  <si>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</si>
  <si>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</si>
  <si>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</si>
  <si>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</si>
  <si>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</si>
  <si>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</si>
  <si>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</si>
  <si>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</si>
  <si>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</si>
  <si>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</si>
  <si>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</si>
  <si>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</si>
  <si>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</si>
  <si>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</si>
  <si>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</si>
  <si>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</si>
  <si>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</si>
  <si>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</si>
  <si>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</si>
  <si>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</si>
  <si>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</si>
  <si>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</si>
  <si>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</si>
  <si>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</si>
  <si>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</si>
  <si>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</si>
  <si>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</si>
  <si>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</si>
  <si>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</si>
  <si>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</si>
  <si>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</si>
  <si>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</si>
  <si>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</si>
  <si>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</si>
  <si>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</si>
  <si>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</si>
  <si>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</si>
  <si>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</si>
  <si>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</si>
  <si>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</si>
  <si>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</si>
  <si>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</si>
  <si>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</si>
  <si>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</si>
  <si>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</si>
  <si>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</si>
  <si>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</si>
  <si>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</si>
  <si>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</si>
  <si>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</si>
  <si>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</si>
  <si>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</si>
  <si>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</si>
  <si>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</si>
  <si>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</si>
  <si>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</si>
  <si>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</si>
  <si>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</si>
  <si>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</si>
  <si>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</si>
  <si>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</si>
  <si>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</si>
  <si>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</si>
  <si>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</si>
  <si>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</si>
  <si>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</si>
  <si>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</si>
  <si>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</si>
  <si>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</si>
  <si>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</si>
  <si>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</si>
  <si>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</si>
  <si>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</si>
  <si>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</si>
  <si>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</si>
  <si>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</si>
  <si>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</si>
  <si>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</si>
  <si>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</si>
  <si>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</si>
  <si>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</si>
  <si>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</si>
  <si>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</si>
  <si>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</si>
  <si>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</si>
  <si>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</si>
  <si>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</si>
  <si>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</si>
  <si>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</si>
  <si>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</si>
  <si>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</si>
  <si>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</si>
  <si>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</si>
  <si>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</si>
  <si>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</si>
  <si>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</si>
  <si>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</si>
  <si>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</si>
  <si>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</si>
  <si>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</si>
  <si>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</si>
  <si>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</si>
  <si>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</si>
  <si>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</si>
  <si>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</si>
  <si>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</si>
  <si>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</si>
  <si>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</si>
  <si>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</si>
  <si>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</si>
  <si>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</si>
  <si>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</si>
  <si>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</si>
  <si>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</si>
  <si>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</si>
  <si>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</si>
  <si>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</si>
  <si>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</si>
  <si>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</si>
  <si>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</si>
  <si>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</si>
  <si>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</si>
  <si>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</si>
  <si>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</si>
  <si>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</si>
  <si>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</si>
  <si>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</si>
  <si>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</si>
  <si>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</si>
  <si>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</si>
  <si>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</si>
  <si>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</si>
  <si>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</si>
  <si>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</si>
  <si>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</si>
  <si>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</si>
  <si>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</si>
  <si>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</si>
  <si>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</si>
  <si>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</si>
  <si>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</si>
  <si>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</si>
  <si>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</si>
  <si>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</si>
  <si>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</si>
  <si>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</si>
  <si>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</si>
  <si>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</si>
  <si>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</si>
  <si>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</si>
  <si>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</si>
  <si>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</si>
  <si>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</si>
  <si>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</si>
  <si>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</si>
  <si>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</si>
  <si>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</si>
  <si>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</si>
  <si>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</si>
  <si>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</si>
  <si>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</si>
  <si>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</si>
  <si>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</si>
  <si>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</si>
  <si>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</si>
  <si>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</si>
  <si>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</si>
  <si>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</si>
  <si>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</si>
  <si>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</si>
  <si>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</si>
  <si>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</si>
  <si>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</si>
  <si>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</si>
  <si>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</si>
  <si>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</si>
  <si>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</si>
  <si>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</si>
  <si>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</si>
  <si>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</si>
  <si>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</si>
  <si>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</si>
  <si>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</si>
  <si>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</si>
  <si>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</si>
  <si>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</si>
  <si>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</si>
  <si>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</si>
  <si>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</si>
  <si>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</si>
  <si>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</si>
  <si>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</si>
  <si>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</si>
  <si>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</si>
  <si>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</si>
  <si>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</si>
  <si>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</si>
  <si>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</si>
  <si>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</si>
  <si>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</si>
  <si>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</si>
  <si>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</si>
  <si>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</si>
  <si>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</si>
  <si>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</si>
  <si>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</si>
  <si>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</si>
  <si>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</si>
  <si>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</si>
  <si>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</si>
  <si>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</si>
  <si>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</si>
  <si>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</si>
  <si>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</si>
  <si>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</si>
  <si>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</si>
  <si>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</si>
  <si>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</si>
  <si>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</si>
  <si>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</si>
  <si>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</si>
  <si>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</si>
  <si>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</si>
  <si>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</si>
  <si>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</si>
  <si>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</si>
  <si>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</si>
  <si>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</si>
  <si>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</si>
  <si>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</si>
  <si>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</si>
  <si>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</si>
  <si>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</si>
  <si>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</si>
  <si>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</si>
  <si>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</si>
  <si>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</si>
  <si>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</si>
  <si>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</si>
  <si>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</si>
  <si>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</si>
  <si>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</si>
  <si>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</si>
  <si>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</si>
  <si>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</si>
  <si>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</si>
  <si>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</si>
  <si>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</si>
  <si>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</si>
  <si>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</si>
  <si>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</si>
  <si>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</si>
  <si>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</si>
  <si>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</si>
  <si>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</si>
  <si>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</si>
  <si>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</si>
  <si>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</si>
  <si>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</si>
  <si>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</si>
  <si>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</si>
  <si>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</si>
  <si>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</si>
  <si>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</si>
  <si>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</si>
  <si>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</si>
  <si>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</si>
  <si>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</si>
  <si>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</si>
  <si>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</si>
  <si>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</si>
  <si>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</si>
  <si>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</si>
  <si>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</si>
  <si>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</si>
  <si>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</si>
  <si>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</si>
  <si>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</si>
  <si>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</si>
  <si>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</si>
  <si>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</si>
  <si>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</si>
  <si>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</si>
  <si>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</si>
  <si>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</si>
  <si>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</si>
  <si>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</si>
  <si>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</si>
  <si>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</si>
  <si>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</si>
  <si>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</si>
  <si>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</si>
  <si>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</si>
  <si>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</si>
  <si>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</si>
  <si>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</si>
  <si>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</si>
  <si>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</si>
  <si>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</si>
  <si>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</si>
  <si>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</si>
  <si>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</si>
  <si>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</si>
  <si>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</si>
  <si>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</si>
  <si>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</si>
  <si>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</si>
  <si>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</si>
  <si>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</si>
  <si>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</si>
  <si>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</si>
  <si>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</si>
  <si>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</si>
  <si>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</si>
  <si>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</si>
  <si>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</si>
  <si>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</si>
  <si>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</si>
  <si>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</si>
  <si>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</si>
  <si>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</si>
  <si>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</si>
  <si>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</si>
  <si>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</si>
  <si>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</si>
  <si>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</si>
  <si>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</si>
  <si>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</si>
  <si>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</si>
  <si>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</si>
  <si>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</si>
  <si>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</si>
  <si>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</si>
  <si>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</si>
  <si>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</si>
  <si>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</si>
  <si>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</si>
  <si>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</si>
  <si>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</si>
  <si>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</si>
  <si>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</si>
  <si>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</si>
  <si>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</si>
  <si>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</si>
  <si>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</si>
  <si>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</si>
  <si>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</si>
  <si>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</si>
  <si>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</si>
  <si>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</si>
  <si>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</si>
  <si>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</si>
  <si>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</si>
  <si>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</si>
  <si>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</si>
  <si>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</si>
  <si>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</si>
  <si>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</si>
  <si>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</si>
  <si>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</si>
  <si>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</si>
  <si>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</si>
  <si>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</si>
  <si>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</si>
  <si>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</si>
  <si>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</si>
  <si>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</si>
  <si>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</si>
  <si>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</si>
  <si>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</si>
  <si>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</si>
  <si>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</si>
  <si>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</si>
  <si>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</si>
  <si>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</si>
  <si>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</si>
  <si>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</si>
  <si>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</si>
  <si>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</si>
  <si>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</si>
  <si>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</si>
  <si>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</si>
  <si>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</si>
  <si>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</si>
  <si>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</si>
  <si>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</si>
  <si>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</si>
  <si>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</si>
  <si>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</si>
  <si>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</si>
  <si>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</si>
  <si>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</si>
  <si>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</si>
  <si>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</si>
  <si>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</si>
  <si>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</si>
  <si>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</si>
  <si>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</si>
  <si>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</si>
  <si>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</si>
  <si>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</si>
  <si>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</si>
  <si>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</si>
  <si>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</si>
  <si>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</si>
  <si>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</si>
  <si>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</si>
  <si>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</si>
  <si>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</si>
  <si>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</si>
  <si>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</si>
  <si>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</si>
  <si>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</si>
  <si>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</si>
  <si>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</si>
  <si>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</si>
  <si>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</si>
  <si>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</si>
  <si>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</si>
  <si>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</si>
  <si>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</si>
  <si>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</si>
  <si>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</si>
  <si>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</si>
  <si>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</si>
  <si>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</si>
  <si>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</si>
  <si>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</si>
  <si>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</si>
  <si>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</si>
  <si>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</si>
  <si>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</si>
  <si>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</si>
  <si>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</si>
  <si>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</si>
  <si>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</si>
  <si>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</si>
  <si>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</si>
  <si>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</si>
  <si>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</si>
  <si>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</si>
  <si>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</si>
  <si>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</si>
  <si>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</si>
  <si>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</si>
  <si>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</si>
  <si>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</si>
  <si>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</si>
  <si>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</si>
  <si>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</si>
  <si>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</si>
  <si>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</si>
  <si>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</si>
  <si>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</si>
  <si>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</si>
  <si>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</si>
  <si>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</si>
  <si>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</si>
  <si>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</si>
  <si>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</si>
  <si>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</si>
  <si>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</si>
  <si>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</si>
  <si>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</si>
  <si>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</si>
  <si>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</si>
  <si>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</si>
  <si>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</si>
  <si>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</si>
  <si>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</si>
  <si>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</si>
  <si>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</si>
  <si>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</si>
  <si>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</si>
  <si>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</si>
  <si>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</si>
  <si>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</si>
  <si>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</si>
  <si>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</si>
  <si>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</si>
  <si>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</si>
  <si>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</si>
  <si>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</si>
  <si>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</si>
  <si>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</si>
  <si>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</si>
  <si>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</si>
  <si>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</si>
  <si>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</si>
  <si>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</si>
  <si>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</si>
  <si>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</si>
  <si>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</si>
  <si>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</si>
  <si>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</si>
  <si>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</si>
  <si>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</si>
  <si>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</si>
  <si>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</si>
  <si>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</si>
  <si>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</si>
  <si>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</si>
  <si>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</si>
  <si>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</si>
  <si>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</si>
  <si>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</si>
  <si>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</si>
  <si>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</si>
  <si>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</si>
  <si>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</si>
  <si>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</si>
  <si>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</si>
  <si>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</si>
  <si>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</si>
  <si>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</si>
  <si>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</si>
  <si>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</si>
  <si>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</si>
  <si>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</si>
  <si>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</si>
  <si>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</si>
  <si>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</si>
  <si>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</si>
  <si>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</si>
  <si>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</si>
  <si>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</si>
  <si>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</si>
  <si>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</si>
  <si>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</si>
  <si>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</si>
  <si>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</si>
  <si>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</si>
  <si>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</si>
  <si>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</si>
  <si>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</si>
  <si>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</si>
  <si>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</si>
  <si>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</si>
  <si>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</si>
  <si>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</si>
  <si>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</si>
  <si>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</si>
  <si>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</si>
  <si>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</si>
  <si>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</si>
  <si>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</si>
  <si>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</si>
  <si>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</si>
  <si>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</si>
  <si>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</si>
  <si>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</si>
  <si>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</si>
  <si>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</si>
  <si>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</si>
  <si>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</si>
  <si>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</si>
  <si>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</si>
  <si>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</si>
  <si>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</si>
  <si>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</si>
  <si>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</si>
  <si>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</si>
  <si>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</si>
  <si>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</si>
  <si>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</si>
  <si>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</si>
  <si>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</si>
  <si>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</si>
  <si>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</si>
  <si>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</si>
  <si>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</si>
  <si>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</si>
  <si>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</si>
  <si>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</si>
  <si>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</si>
  <si>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</si>
  <si>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</si>
  <si>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</si>
  <si>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</si>
  <si>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</si>
  <si>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</si>
  <si>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</si>
  <si>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</si>
  <si>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</si>
  <si>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</si>
  <si>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</si>
  <si>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</si>
  <si>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</si>
  <si>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</si>
  <si>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</si>
  <si>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</si>
  <si>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</si>
  <si>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</si>
  <si>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</si>
  <si>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</si>
  <si>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</si>
  <si>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</si>
  <si>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</si>
  <si>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</si>
  <si>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</si>
  <si>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</si>
  <si>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</si>
  <si>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</si>
  <si>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</si>
  <si>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</si>
  <si>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</si>
  <si>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</si>
  <si>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</si>
  <si>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</si>
  <si>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</si>
  <si>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</si>
  <si>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</si>
  <si>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</si>
  <si>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</si>
  <si>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</si>
  <si>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</si>
  <si>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</si>
  <si>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</si>
  <si>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</si>
  <si>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</si>
  <si>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</si>
  <si>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</si>
  <si>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</si>
  <si>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</si>
  <si>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</si>
  <si>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</si>
  <si>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</si>
  <si>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</si>
  <si>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</si>
  <si>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</si>
  <si>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</si>
  <si>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</si>
  <si>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</si>
  <si>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</si>
  <si>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</si>
  <si>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</si>
  <si>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</si>
  <si>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</si>
  <si>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</si>
  <si>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</si>
  <si>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</si>
  <si>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</si>
  <si>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</si>
  <si>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</si>
  <si>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</si>
  <si>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</si>
  <si>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</si>
  <si>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</si>
  <si>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</si>
  <si>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</si>
  <si>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</si>
  <si>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</si>
  <si>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</si>
  <si>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</si>
  <si>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</si>
  <si>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</si>
  <si>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</si>
  <si>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</si>
  <si>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</si>
  <si>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</si>
  <si>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</si>
  <si>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</si>
  <si>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</si>
  <si>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</si>
  <si>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</si>
  <si>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</si>
  <si>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</si>
  <si>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</si>
  <si>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</si>
  <si>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</si>
  <si>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</si>
  <si>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</si>
  <si>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</si>
  <si>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</si>
  <si>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</si>
  <si>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</si>
  <si>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</si>
  <si>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</si>
  <si>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</si>
  <si>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</si>
  <si>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</si>
  <si>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</si>
  <si>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</si>
  <si>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</si>
  <si>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</si>
  <si>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</si>
  <si>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</si>
  <si>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</si>
  <si>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</si>
  <si>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</si>
  <si>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</si>
  <si>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</si>
  <si>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</si>
  <si>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</si>
  <si>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</si>
  <si>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</si>
  <si>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</si>
  <si>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</si>
  <si>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</si>
  <si>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</si>
  <si>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</si>
  <si>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</si>
  <si>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</si>
  <si>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</si>
  <si>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</si>
  <si>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</si>
  <si>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</si>
  <si>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</si>
  <si>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</si>
  <si>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</si>
  <si>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</si>
  <si>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</si>
  <si>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</si>
  <si>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</si>
  <si>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</si>
  <si>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</si>
  <si>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</si>
  <si>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</si>
  <si>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</si>
  <si>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</si>
  <si>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</si>
  <si>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</si>
  <si>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</si>
  <si>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</si>
  <si>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</si>
  <si>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</si>
  <si>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</si>
  <si>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</si>
  <si>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</si>
  <si>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</si>
  <si>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</si>
  <si>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</si>
  <si>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</si>
  <si>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</si>
  <si>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</si>
  <si>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</si>
  <si>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</si>
  <si>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</si>
  <si>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</si>
  <si>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</si>
  <si>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</si>
  <si>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</si>
  <si>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</si>
  <si>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</si>
  <si>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</si>
  <si>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</si>
  <si>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</si>
  <si>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</si>
  <si>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</si>
  <si>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</si>
  <si>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</si>
  <si>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</si>
  <si>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</si>
  <si>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</si>
  <si>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</si>
  <si>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</si>
  <si>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</si>
  <si>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</si>
  <si>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</si>
  <si>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</si>
  <si>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</si>
  <si>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</si>
  <si>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</si>
  <si>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</si>
  <si>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</si>
  <si>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</si>
  <si>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</si>
  <si>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</si>
  <si>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</si>
  <si>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</si>
  <si>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</si>
  <si>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</si>
  <si>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</si>
  <si>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</si>
  <si>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</si>
  <si>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</si>
  <si>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</si>
  <si>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</si>
  <si>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</si>
  <si>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</si>
  <si>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</si>
  <si>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</si>
  <si>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</si>
  <si>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</si>
  <si>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</si>
  <si>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</si>
  <si>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</si>
  <si>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</si>
  <si>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</si>
  <si>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</si>
  <si>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</si>
  <si>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</si>
  <si>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</si>
  <si>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</si>
  <si>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</si>
  <si>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</si>
  <si>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</si>
  <si>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</si>
  <si>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</si>
  <si>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</si>
  <si>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</si>
  <si>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</si>
  <si>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</si>
  <si>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</si>
  <si>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</si>
  <si>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</si>
  <si>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</si>
  <si>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</si>
  <si>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</si>
  <si>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</si>
  <si>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</si>
  <si>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</si>
  <si>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</si>
  <si>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</si>
  <si>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</si>
  <si>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</si>
  <si>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</si>
  <si>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</si>
  <si>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</si>
  <si>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</si>
  <si>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</si>
  <si>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</si>
  <si>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</si>
  <si>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</si>
  <si>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</si>
  <si>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</si>
  <si>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</si>
  <si>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</si>
  <si>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</si>
  <si>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</si>
  <si>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</si>
  <si>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</si>
  <si>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</si>
  <si>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</si>
  <si>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</si>
  <si>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</si>
  <si>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</si>
  <si>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</si>
  <si>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</si>
  <si>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</si>
  <si>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</si>
  <si>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</si>
  <si>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</si>
  <si>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</si>
  <si>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</si>
  <si>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</si>
  <si>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</si>
  <si>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</si>
  <si>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</si>
  <si>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</si>
  <si>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</si>
  <si>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</si>
  <si>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</si>
  <si>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</si>
  <si>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</si>
  <si>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</si>
  <si>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</si>
  <si>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</si>
  <si>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</si>
  <si>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</si>
  <si>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</si>
  <si>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</si>
  <si>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</si>
  <si>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</si>
  <si>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</si>
  <si>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</si>
  <si>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</si>
  <si>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</si>
  <si>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</si>
  <si>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</si>
  <si>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</si>
  <si>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</si>
  <si>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</si>
  <si>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</si>
  <si>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</si>
  <si>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</si>
  <si>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</si>
  <si>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</si>
  <si>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</si>
  <si>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</si>
  <si>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</si>
  <si>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</si>
  <si>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</si>
  <si>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</si>
  <si>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</si>
  <si>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</si>
  <si>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</si>
  <si>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</si>
  <si>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</si>
  <si>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</si>
  <si>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</si>
  <si>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</si>
  <si>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</si>
  <si>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</si>
  <si>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</si>
  <si>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</si>
  <si>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</si>
  <si>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</si>
  <si>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</si>
  <si>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</si>
  <si>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</si>
  <si>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</si>
  <si>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</si>
  <si>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</si>
  <si>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</si>
  <si>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</si>
  <si>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</si>
  <si>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</si>
  <si>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</si>
  <si>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</si>
  <si>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</si>
  <si>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</si>
  <si>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</si>
  <si>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</si>
  <si>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</si>
  <si>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</si>
  <si>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</si>
  <si>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</si>
  <si>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</si>
  <si>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</si>
  <si>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</si>
  <si>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</si>
  <si>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</si>
  <si>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</si>
  <si>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</si>
  <si>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</si>
  <si>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</si>
  <si>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</si>
  <si>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</si>
  <si>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</si>
  <si>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</si>
  <si>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</si>
  <si>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</si>
  <si>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</si>
  <si>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</si>
  <si>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</si>
  <si>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</si>
  <si>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</si>
  <si>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</si>
  <si>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</si>
  <si>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</si>
  <si>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</si>
  <si>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</si>
  <si>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</si>
  <si>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</si>
  <si>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</si>
  <si>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</si>
  <si>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</si>
  <si>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</si>
  <si>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</si>
  <si>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</si>
  <si>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</si>
  <si>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</si>
  <si>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</si>
  <si>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</si>
  <si>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</si>
  <si>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</si>
  <si>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</si>
  <si>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</si>
  <si>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</si>
  <si>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</si>
  <si>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</si>
  <si>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</si>
  <si>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</si>
  <si>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</si>
  <si>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</si>
  <si>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</si>
  <si>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</si>
  <si>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</si>
  <si>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</si>
  <si>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</si>
  <si>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</si>
  <si>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</si>
  <si>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</si>
  <si>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</si>
  <si>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</si>
  <si>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</si>
  <si>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</si>
  <si>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</si>
  <si>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</si>
  <si>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</si>
  <si>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</si>
  <si>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</si>
  <si>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</si>
  <si>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</si>
  <si>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</si>
  <si>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</si>
  <si>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</si>
  <si>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</si>
  <si>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</si>
  <si>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</si>
  <si>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</si>
  <si>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</si>
  <si>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</si>
  <si>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</si>
  <si>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</si>
  <si>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</si>
  <si>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</si>
  <si>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</si>
  <si>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</si>
  <si>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</si>
  <si>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</si>
  <si>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</si>
  <si>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</si>
  <si>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</si>
  <si>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</si>
  <si>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</si>
  <si>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</si>
  <si>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</si>
  <si>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</si>
  <si>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</si>
  <si>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</si>
  <si>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</si>
  <si>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</si>
  <si>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</si>
  <si>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</si>
  <si>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</si>
  <si>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</si>
  <si>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</si>
  <si>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</si>
  <si>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</si>
  <si>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</si>
  <si>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</si>
  <si>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</si>
  <si>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</si>
  <si>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</si>
  <si>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</si>
  <si>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</si>
  <si>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</si>
  <si>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</si>
  <si>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</si>
  <si>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</si>
  <si>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</si>
  <si>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</si>
  <si>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</si>
  <si>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</si>
  <si>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</si>
  <si>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</si>
  <si>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</si>
  <si>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</si>
  <si>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</si>
  <si>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</si>
  <si>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</si>
  <si>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</si>
  <si>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</si>
  <si>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</si>
  <si>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</si>
  <si>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</si>
  <si>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</si>
  <si>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</si>
  <si>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</si>
  <si>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</si>
  <si>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</si>
  <si>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</si>
  <si>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</si>
  <si>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</si>
  <si>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</si>
  <si>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</si>
  <si>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</si>
  <si>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</si>
  <si>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</si>
  <si>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</si>
  <si>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</si>
  <si>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</si>
  <si>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</si>
  <si>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</si>
  <si>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</si>
  <si>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</si>
  <si>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</si>
  <si>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</si>
  <si>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</si>
  <si>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</si>
  <si>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</si>
  <si>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</si>
  <si>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</si>
  <si>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</si>
  <si>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</si>
  <si>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</si>
  <si>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</si>
  <si>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</si>
  <si>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</si>
  <si>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</si>
  <si>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</si>
  <si>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</si>
  <si>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</si>
  <si>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</si>
  <si>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</si>
  <si>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</si>
  <si>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</si>
  <si>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</si>
  <si>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</si>
  <si>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</si>
  <si>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</si>
  <si>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</si>
  <si>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</si>
  <si>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</si>
  <si>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</si>
  <si>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</si>
  <si>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</si>
  <si>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</si>
  <si>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</si>
  <si>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</si>
  <si>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</si>
  <si>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</si>
  <si>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</si>
  <si>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</si>
  <si>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</si>
  <si>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</si>
  <si>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</si>
  <si>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</si>
  <si>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</si>
  <si>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</si>
  <si>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</si>
  <si>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</si>
  <si>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</si>
  <si>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</si>
  <si>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</si>
  <si>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</si>
  <si>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</si>
  <si>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</si>
  <si>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</si>
  <si>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</si>
  <si>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</si>
  <si>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</si>
  <si>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</si>
  <si>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</si>
  <si>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</si>
  <si>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</si>
  <si>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</si>
  <si>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</si>
  <si>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</si>
  <si>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</si>
  <si>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</si>
  <si>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</si>
  <si>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</si>
  <si>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</si>
  <si>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</si>
  <si>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</si>
  <si>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</si>
  <si>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</si>
  <si>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</si>
  <si>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</si>
  <si>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</si>
  <si>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</si>
  <si>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</si>
  <si>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</si>
  <si>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</si>
  <si>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</si>
  <si>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</si>
  <si>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</si>
  <si>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</si>
  <si>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</si>
  <si>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</si>
  <si>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</si>
  <si>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</si>
  <si>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</si>
  <si>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</si>
  <si>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</si>
  <si>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</si>
  <si>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</si>
  <si>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</si>
  <si>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</si>
  <si>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</si>
  <si>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</si>
  <si>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</si>
  <si>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</si>
  <si>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</si>
  <si>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</si>
  <si>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</si>
  <si>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</si>
  <si>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</si>
  <si>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</si>
  <si>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</si>
  <si>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</si>
  <si>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</si>
  <si>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</si>
  <si>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</si>
  <si>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</si>
  <si>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</si>
  <si>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</si>
  <si>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</si>
  <si>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</si>
  <si>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</si>
  <si>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</si>
  <si>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</si>
  <si>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</si>
  <si>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</si>
  <si>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</si>
  <si>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</si>
  <si>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</si>
  <si>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</si>
  <si>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</si>
  <si>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</si>
  <si>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</si>
  <si>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</si>
  <si>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</si>
  <si>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</si>
  <si>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</si>
  <si>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</si>
  <si>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</si>
  <si>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</si>
  <si>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</si>
  <si>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</si>
  <si>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</si>
  <si>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</si>
  <si>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</si>
  <si>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</si>
  <si>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</si>
  <si>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</si>
  <si>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</si>
  <si>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</si>
  <si>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</si>
  <si>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</si>
  <si>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</si>
  <si>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</si>
  <si>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</si>
  <si>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</si>
  <si>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</si>
  <si>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</si>
  <si>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</si>
  <si>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</si>
  <si>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</si>
  <si>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</si>
  <si>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</si>
  <si>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</si>
  <si>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</si>
  <si>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</si>
  <si>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</si>
  <si>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</si>
  <si>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</si>
  <si>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</si>
  <si>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</si>
  <si>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</si>
  <si>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</si>
  <si>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</si>
  <si>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</si>
  <si>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</si>
  <si>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</si>
  <si>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</si>
  <si>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</si>
  <si>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</si>
  <si>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</si>
  <si>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</si>
  <si>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</si>
  <si>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</si>
  <si>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</si>
  <si>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</si>
  <si>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</si>
  <si>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</si>
  <si>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</si>
  <si>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</si>
  <si>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</si>
  <si>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</si>
  <si>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</si>
  <si>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</si>
  <si>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</si>
  <si>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</si>
  <si>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</si>
  <si>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</si>
  <si>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</si>
  <si>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</si>
  <si>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</si>
  <si>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</si>
  <si>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</si>
  <si>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</si>
  <si>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</si>
  <si>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</si>
  <si>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</si>
  <si>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</si>
  <si>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</si>
  <si>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</si>
  <si>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</si>
  <si>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</si>
  <si>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</si>
  <si>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</si>
  <si>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</si>
  <si>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</si>
  <si>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</si>
  <si>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</si>
  <si>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</si>
  <si>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</si>
  <si>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</si>
  <si>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</si>
  <si>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</si>
  <si>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</si>
  <si>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</si>
  <si>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</si>
  <si>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</si>
  <si>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</si>
  <si>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</si>
  <si>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</si>
  <si>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</si>
  <si>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</si>
  <si>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</si>
  <si>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</si>
  <si>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</si>
  <si>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</si>
  <si>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</si>
  <si>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</si>
  <si>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</si>
  <si>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</si>
  <si>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</si>
  <si>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</si>
  <si>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</si>
  <si>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</si>
  <si>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</si>
  <si>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</si>
  <si>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</si>
  <si>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</si>
  <si>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</si>
  <si>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</si>
  <si>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</si>
  <si>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</si>
  <si>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</si>
  <si>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</si>
  <si>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</si>
  <si>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</si>
  <si>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</si>
  <si>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</si>
  <si>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</si>
  <si>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</si>
  <si>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</si>
  <si>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</si>
  <si>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</si>
  <si>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</si>
  <si>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</si>
  <si>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</si>
  <si>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</si>
  <si>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</si>
  <si>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</si>
  <si>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</si>
  <si>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</si>
  <si>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</si>
  <si>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</si>
  <si>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</si>
  <si>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</si>
  <si>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</si>
  <si>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</si>
  <si>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</si>
  <si>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</si>
  <si>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</si>
  <si>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</si>
  <si>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</si>
  <si>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</si>
  <si>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</si>
  <si>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</si>
  <si>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</si>
  <si>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</si>
  <si>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</si>
  <si>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</si>
  <si>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</si>
  <si>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</si>
  <si>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</si>
  <si>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</si>
  <si>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</si>
  <si>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</si>
  <si>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</si>
  <si>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</si>
  <si>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</si>
  <si>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</si>
  <si>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</si>
  <si>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</si>
  <si>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</si>
  <si>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</si>
  <si>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</si>
  <si>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</si>
  <si>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</si>
  <si>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</si>
  <si>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</si>
  <si>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</si>
  <si>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</si>
  <si>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</si>
  <si>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</si>
  <si>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</si>
  <si>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</si>
  <si>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</si>
  <si>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</si>
  <si>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</si>
  <si>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</si>
  <si>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</si>
  <si>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</si>
  <si>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</si>
  <si>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</si>
  <si>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</si>
  <si>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</si>
  <si>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</si>
  <si>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</si>
  <si>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</si>
  <si>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</si>
  <si>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</si>
  <si>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</si>
  <si>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</si>
  <si>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</si>
  <si>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</si>
  <si>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</si>
  <si>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</si>
  <si>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</si>
  <si>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</si>
  <si>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</si>
  <si>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</si>
  <si>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</si>
  <si>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</si>
  <si>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</si>
  <si>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</si>
  <si>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</si>
  <si>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</si>
  <si>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</si>
  <si>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</si>
  <si>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</si>
  <si>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</si>
  <si>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</si>
  <si>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</si>
  <si>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</si>
  <si>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</si>
  <si>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</si>
  <si>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</si>
  <si>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</si>
  <si>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</si>
  <si>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</si>
  <si>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</si>
  <si>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</si>
  <si>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</si>
  <si>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</si>
  <si>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</si>
  <si>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</si>
  <si>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</si>
  <si>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</si>
  <si>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</si>
  <si>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</si>
  <si>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</si>
  <si>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</si>
  <si>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</si>
  <si>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</si>
  <si>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</si>
  <si>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</si>
  <si>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</si>
  <si>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</si>
  <si>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</si>
  <si>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</si>
  <si>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</si>
  <si>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</si>
  <si>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</si>
  <si>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</si>
  <si>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</si>
  <si>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</si>
  <si>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</si>
  <si>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</si>
  <si>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</si>
  <si>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</si>
  <si>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</si>
  <si>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</si>
  <si>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</si>
  <si>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</si>
  <si>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</si>
  <si>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</si>
  <si>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</si>
  <si>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</si>
  <si>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</si>
  <si>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</si>
  <si>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</si>
  <si>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</si>
  <si>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</si>
  <si>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</si>
  <si>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</si>
  <si>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</si>
  <si>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</si>
  <si>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</si>
  <si>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</si>
  <si>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</si>
  <si>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</si>
  <si>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</si>
  <si>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</si>
  <si>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</si>
  <si>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</si>
  <si>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</si>
  <si>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</si>
  <si>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</si>
  <si>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</si>
  <si>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</si>
  <si>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</si>
  <si>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</si>
  <si>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</si>
  <si>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</si>
  <si>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</si>
  <si>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</si>
  <si>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</si>
  <si>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</si>
  <si>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</si>
  <si>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</si>
  <si>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</si>
  <si>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</si>
  <si>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</si>
  <si>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</si>
  <si>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</si>
  <si>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</si>
  <si>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</si>
  <si>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</si>
  <si>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</si>
  <si>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</si>
  <si>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</si>
  <si>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</si>
  <si>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</si>
  <si>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</si>
  <si>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</si>
  <si>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</si>
  <si>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</si>
  <si>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</si>
  <si>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</si>
  <si>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</si>
  <si>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</si>
  <si>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</si>
  <si>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</si>
  <si>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</si>
  <si>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</si>
  <si>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</si>
  <si>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</si>
  <si>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</si>
  <si>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</si>
  <si>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</si>
  <si>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</si>
  <si>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</si>
  <si>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</si>
  <si>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</si>
  <si>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</si>
  <si>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</si>
  <si>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</si>
  <si>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</si>
  <si>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</si>
  <si>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</si>
  <si>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</si>
  <si>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</si>
  <si>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</si>
  <si>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</si>
  <si>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</si>
  <si>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</si>
  <si>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</si>
  <si>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</si>
  <si>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</si>
  <si>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</si>
  <si>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</si>
  <si>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</si>
  <si>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</si>
  <si>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</si>
  <si>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</si>
  <si>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</si>
  <si>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</si>
  <si>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</si>
  <si>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</si>
  <si>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</si>
  <si>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</si>
  <si>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</si>
  <si>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</si>
  <si>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</si>
  <si>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</si>
  <si>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</si>
  <si>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</si>
  <si>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</si>
  <si>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</si>
  <si>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</si>
  <si>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</si>
  <si>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</si>
  <si>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</si>
  <si>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</si>
  <si>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</si>
  <si>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</si>
  <si>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</si>
  <si>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</si>
  <si>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</si>
  <si>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</si>
  <si>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</si>
  <si>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</si>
  <si>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</si>
  <si>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</si>
  <si>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</si>
  <si>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</si>
  <si>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</si>
  <si>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</si>
  <si>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</si>
  <si>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</si>
  <si>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</si>
  <si>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</si>
  <si>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</si>
  <si>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</si>
  <si>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</si>
  <si>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</si>
  <si>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</si>
  <si>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</si>
  <si>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</si>
  <si>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</si>
  <si>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</si>
  <si>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</si>
  <si>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</si>
  <si>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</si>
  <si>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</si>
  <si>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</si>
  <si>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</si>
  <si>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</si>
  <si>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</si>
  <si>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</si>
  <si>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</si>
  <si>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</si>
  <si>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</si>
  <si>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</si>
  <si>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</si>
  <si>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</si>
  <si>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</si>
  <si>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</si>
  <si>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</si>
  <si>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</si>
  <si>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</si>
  <si>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</si>
  <si>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</si>
  <si>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</si>
  <si>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</si>
  <si>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</si>
  <si>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</si>
  <si>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</si>
  <si>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</si>
  <si>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</si>
  <si>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</si>
  <si>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</si>
  <si>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</si>
  <si>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</si>
  <si>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</si>
  <si>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</si>
  <si>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</si>
  <si>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</si>
  <si>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</si>
  <si>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</si>
  <si>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</si>
  <si>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</si>
  <si>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</si>
  <si>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</si>
  <si>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</si>
  <si>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</si>
  <si>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</si>
  <si>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</si>
  <si>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</si>
  <si>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</si>
  <si>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</si>
  <si>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</si>
  <si>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</si>
  <si>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</si>
  <si>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</si>
  <si>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</si>
  <si>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</si>
  <si>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</si>
  <si>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</si>
  <si>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</si>
  <si>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</si>
  <si>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</si>
  <si>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</si>
  <si>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</si>
  <si>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</si>
  <si>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</si>
  <si>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</si>
  <si>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</si>
  <si>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</si>
  <si>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</si>
  <si>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</si>
  <si>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</si>
  <si>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</si>
  <si>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</si>
  <si>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</si>
  <si>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</si>
  <si>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</si>
  <si>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</si>
  <si>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</si>
  <si>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</si>
  <si>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</si>
  <si>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</si>
  <si>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</si>
  <si>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</si>
  <si>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</si>
  <si>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</si>
  <si>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</si>
  <si>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</si>
  <si>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</si>
  <si>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</si>
  <si>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</si>
  <si>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</si>
  <si>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</si>
  <si>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</si>
  <si>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</si>
  <si>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</si>
  <si>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</si>
  <si>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</si>
  <si>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</si>
  <si>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</si>
  <si>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</si>
  <si>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</si>
  <si>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</si>
  <si>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</si>
  <si>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</si>
  <si>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</si>
  <si>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</si>
  <si>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</si>
  <si>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</si>
  <si>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</si>
  <si>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</si>
  <si>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</si>
  <si>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</si>
  <si>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</si>
  <si>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</si>
  <si>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</si>
  <si>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</si>
  <si>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</si>
  <si>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</si>
  <si>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</si>
  <si>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</si>
  <si>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</si>
  <si>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</si>
  <si>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</si>
  <si>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</si>
  <si>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</si>
  <si>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</si>
  <si>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</si>
  <si>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</si>
  <si>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</si>
  <si>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</si>
  <si>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</si>
  <si>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</si>
  <si>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</si>
  <si>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</si>
  <si>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</si>
  <si>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</si>
  <si>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</si>
  <si>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</si>
  <si>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</si>
  <si>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</si>
  <si>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</si>
  <si>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</si>
  <si>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</si>
  <si>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</si>
  <si>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</si>
  <si>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</si>
  <si>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</si>
  <si>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</si>
  <si>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</si>
  <si>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</si>
  <si>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</si>
  <si>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</si>
  <si>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</si>
  <si>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</si>
  <si>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</si>
  <si>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</si>
  <si>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</si>
  <si>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</si>
  <si>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</si>
  <si>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</si>
  <si>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</si>
  <si>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</si>
  <si>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</si>
  <si>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</si>
  <si>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</si>
  <si>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</si>
  <si>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</si>
  <si>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</si>
  <si>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</si>
  <si>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</si>
  <si>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</si>
  <si>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</si>
  <si>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</si>
  <si>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</si>
  <si>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</si>
  <si>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</si>
  <si>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</si>
  <si>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</si>
  <si>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</si>
  <si>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</si>
  <si>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</si>
  <si>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</si>
  <si>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</si>
  <si>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</si>
  <si>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</si>
  <si>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</si>
  <si>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</si>
  <si>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</si>
  <si>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</si>
  <si>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</si>
  <si>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</si>
  <si>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</si>
  <si>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</si>
  <si>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</si>
  <si>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</si>
  <si>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</si>
  <si>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</si>
  <si>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</si>
  <si>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</si>
  <si>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</si>
  <si>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</si>
  <si>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</si>
  <si>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</si>
  <si>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</si>
  <si>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</si>
  <si>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</si>
  <si>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</si>
  <si>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</si>
  <si>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</si>
  <si>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</si>
  <si>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</si>
  <si>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</si>
  <si>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</si>
  <si>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</si>
  <si>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</si>
  <si>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</si>
  <si>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</si>
  <si>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</si>
  <si>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</si>
  <si>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</si>
  <si>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</si>
  <si>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</si>
  <si>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</si>
  <si>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</si>
  <si>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</si>
  <si>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</si>
  <si>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</si>
  <si>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</si>
  <si>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</si>
  <si>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</si>
  <si>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</si>
  <si>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</si>
  <si>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</si>
  <si>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</si>
  <si>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</si>
  <si>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</si>
  <si>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</si>
  <si>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</si>
  <si>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</si>
  <si>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</si>
  <si>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</si>
  <si>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</si>
  <si>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</si>
  <si>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</si>
  <si>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</si>
  <si>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</si>
  <si>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</si>
  <si>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</si>
  <si>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</si>
  <si>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</si>
  <si>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</si>
  <si>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</si>
  <si>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</si>
  <si>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</si>
  <si>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</si>
  <si>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</si>
  <si>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</si>
  <si>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</si>
  <si>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</si>
  <si>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</si>
  <si>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</si>
  <si>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</si>
  <si>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</si>
  <si>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</si>
  <si>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</si>
  <si>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</si>
  <si>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</si>
  <si>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</si>
  <si>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</si>
  <si>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</si>
  <si>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</si>
  <si>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</si>
  <si>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</si>
  <si>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</si>
  <si>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</si>
  <si>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</si>
  <si>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</si>
  <si>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</si>
  <si>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</si>
  <si>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</si>
  <si>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</si>
  <si>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</si>
  <si>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</si>
  <si>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</si>
  <si>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</si>
  <si>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</si>
  <si>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</si>
  <si>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</si>
  <si>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</si>
  <si>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</si>
  <si>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</si>
  <si>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</si>
  <si>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</si>
  <si>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</si>
  <si>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</si>
  <si>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</si>
  <si>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</si>
  <si>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</si>
  <si>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</si>
  <si>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</si>
  <si>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</si>
  <si>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</si>
  <si>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</si>
  <si>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</si>
  <si>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</si>
  <si>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</si>
  <si>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</si>
  <si>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</si>
  <si>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</si>
  <si>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</si>
  <si>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</si>
  <si>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</si>
  <si>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</si>
  <si>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</si>
  <si>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</si>
  <si>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</si>
  <si>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</si>
  <si>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</si>
  <si>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</si>
  <si>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</si>
  <si>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</si>
  <si>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</si>
  <si>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</si>
  <si>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</si>
  <si>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</si>
  <si>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</si>
  <si>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</si>
  <si>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</si>
  <si>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</si>
  <si>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</si>
  <si>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</si>
  <si>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</si>
  <si>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</si>
  <si>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</si>
  <si>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</si>
  <si>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</si>
  <si>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</si>
  <si>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</si>
  <si>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</si>
  <si>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</si>
  <si>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</si>
  <si>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</si>
  <si>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</si>
  <si>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</si>
  <si>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</si>
  <si>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</si>
  <si>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</si>
  <si>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</si>
  <si>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</si>
  <si>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</si>
  <si>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</si>
  <si>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</si>
  <si>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</si>
  <si>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</si>
  <si>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</si>
  <si>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</si>
  <si>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</si>
  <si>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</si>
  <si>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</si>
  <si>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</si>
  <si>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</si>
  <si>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</si>
  <si>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</si>
  <si>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</si>
  <si>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</si>
  <si>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</si>
  <si>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</si>
  <si>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</si>
  <si>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</si>
  <si>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</si>
  <si>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</si>
  <si>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</si>
  <si>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</si>
  <si>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</si>
  <si>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</si>
  <si>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</si>
  <si>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</si>
  <si>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</si>
  <si>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</si>
  <si>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</si>
  <si>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</si>
  <si>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</si>
  <si>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</si>
  <si>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</si>
  <si>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</si>
  <si>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</si>
  <si>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</si>
  <si>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</si>
  <si>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</si>
  <si>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</si>
  <si>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</si>
  <si>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</si>
  <si>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</si>
  <si>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</si>
  <si>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</si>
  <si>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</si>
  <si>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</si>
  <si>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</si>
  <si>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</si>
  <si>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</si>
  <si>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</si>
  <si>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</si>
  <si>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</si>
  <si>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</si>
  <si>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</si>
  <si>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</si>
  <si>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</si>
  <si>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</si>
  <si>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</si>
  <si>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</si>
  <si>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</si>
  <si>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</si>
  <si>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</si>
  <si>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</si>
  <si>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</si>
  <si>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</si>
  <si>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</si>
  <si>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</si>
  <si>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</si>
  <si>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</si>
  <si>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</si>
  <si>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</si>
  <si>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</si>
  <si>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</si>
  <si>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</si>
  <si>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</si>
  <si>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</si>
  <si>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</si>
  <si>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</si>
  <si>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</si>
  <si>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</si>
  <si>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</si>
  <si>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</si>
  <si>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</si>
  <si>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</si>
  <si>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</si>
  <si>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</si>
  <si>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</si>
  <si>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</si>
  <si>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</si>
  <si>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</si>
  <si>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</si>
  <si>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</si>
  <si>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</si>
  <si>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</si>
  <si>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</si>
  <si>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</si>
  <si>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</si>
  <si>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</si>
  <si>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</si>
  <si>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</si>
  <si>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</si>
  <si>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</si>
  <si>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</si>
  <si>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</si>
  <si>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</si>
  <si>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</si>
  <si>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</si>
  <si>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</si>
  <si>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</si>
  <si>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</si>
  <si>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</si>
  <si>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</si>
  <si>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</si>
  <si>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</si>
  <si>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</si>
  <si>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</si>
  <si>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</si>
  <si>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</si>
  <si>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</si>
  <si>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</si>
  <si>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</si>
  <si>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</si>
  <si>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</si>
  <si>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</si>
  <si>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</si>
  <si>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</si>
  <si>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</si>
  <si>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</si>
  <si>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</si>
  <si>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</si>
  <si>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</si>
  <si>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</si>
  <si>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</si>
  <si>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</si>
  <si>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</si>
  <si>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</si>
  <si>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</si>
  <si>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</si>
  <si>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</si>
  <si>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</si>
  <si>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</si>
  <si>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</si>
  <si>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</si>
  <si>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</si>
  <si>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</si>
  <si>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</si>
  <si>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</si>
  <si>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</si>
  <si>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</si>
  <si>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</si>
  <si>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</si>
  <si>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</si>
  <si>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</si>
  <si>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</si>
  <si>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</si>
  <si>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</si>
  <si>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</si>
  <si>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</si>
  <si>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</si>
  <si>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</si>
  <si>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</si>
  <si>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</si>
  <si>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</si>
  <si>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</si>
  <si>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</si>
  <si>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</si>
  <si>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</si>
  <si>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</si>
  <si>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</si>
  <si>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</si>
  <si>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</si>
  <si>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</si>
  <si>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</si>
  <si>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</si>
  <si>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</si>
  <si>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</si>
  <si>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</si>
  <si>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</si>
  <si>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</si>
  <si>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</si>
  <si>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</si>
  <si>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</si>
  <si>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</si>
  <si>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</si>
  <si>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</si>
  <si>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</si>
  <si>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</si>
  <si>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</si>
  <si>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</si>
  <si>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</si>
  <si>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</si>
  <si>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</si>
  <si>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</si>
  <si>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</si>
  <si>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</si>
  <si>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</si>
  <si>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</si>
  <si>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</si>
  <si>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</si>
  <si>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</si>
  <si>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</si>
  <si>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</si>
  <si>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</si>
  <si>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</si>
  <si>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</si>
  <si>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</si>
  <si>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</si>
  <si>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</si>
  <si>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</si>
  <si>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</si>
  <si>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</si>
  <si>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</si>
  <si>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</si>
  <si>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</si>
  <si>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</si>
  <si>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</si>
  <si>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</si>
  <si>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</si>
  <si>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</si>
  <si>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</si>
  <si>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</si>
  <si>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</si>
  <si>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</si>
  <si>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</si>
  <si>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</si>
  <si>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</si>
  <si>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</si>
  <si>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</si>
  <si>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</si>
  <si>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</si>
  <si>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</si>
  <si>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</si>
  <si>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</si>
  <si>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</si>
  <si>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</si>
  <si>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</si>
  <si>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</si>
  <si>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</si>
  <si>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</si>
  <si>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</si>
  <si>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</si>
  <si>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</si>
  <si>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</si>
  <si>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</si>
  <si>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</si>
  <si>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</si>
  <si>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</si>
  <si>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</si>
  <si>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</si>
  <si>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</si>
  <si>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</si>
  <si>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</si>
  <si>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</si>
  <si>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</si>
  <si>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</si>
  <si>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</si>
  <si>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</si>
  <si>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</si>
  <si>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</si>
  <si>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</si>
  <si>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</si>
  <si>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</si>
  <si>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</si>
  <si>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</si>
  <si>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</si>
  <si>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</si>
  <si>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</si>
  <si>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</si>
  <si>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</si>
  <si>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</si>
  <si>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</si>
  <si>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</si>
  <si>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</si>
  <si>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</si>
  <si>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</si>
  <si>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</si>
  <si>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</si>
  <si>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</si>
  <si>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</si>
  <si>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</si>
  <si>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</si>
  <si>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</si>
  <si>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</si>
  <si>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</si>
  <si>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</si>
  <si>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</si>
  <si>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</si>
  <si>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</si>
  <si>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</si>
  <si>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</si>
  <si>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</si>
  <si>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</si>
  <si>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</si>
  <si>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</si>
  <si>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</si>
  <si>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</si>
  <si>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</si>
  <si>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</si>
  <si>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</si>
  <si>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</si>
  <si>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</si>
  <si>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</si>
  <si>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</si>
  <si>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</si>
  <si>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</si>
  <si>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</si>
  <si>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</si>
  <si>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</si>
  <si>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</si>
  <si>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</si>
  <si>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</si>
  <si>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</si>
  <si>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</si>
  <si>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</si>
  <si>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</si>
  <si>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</si>
  <si>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</si>
  <si>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</si>
  <si>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</si>
  <si>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</si>
  <si>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</si>
  <si>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</si>
  <si>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</si>
  <si>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</si>
  <si>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</si>
  <si>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</si>
  <si>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</si>
  <si>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</si>
  <si>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</si>
  <si>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</si>
  <si>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</si>
  <si>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</si>
  <si>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</si>
  <si>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</si>
  <si>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</si>
  <si>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</si>
  <si>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</si>
  <si>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</si>
  <si>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</si>
  <si>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</si>
  <si>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</si>
  <si>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</si>
  <si>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</si>
  <si>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</si>
  <si>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</si>
  <si>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</si>
  <si>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</si>
  <si>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</si>
  <si>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</si>
  <si>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</si>
  <si>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</si>
  <si>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</si>
  <si>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</si>
  <si>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</si>
  <si>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</si>
  <si>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</si>
  <si>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</si>
  <si>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</si>
  <si>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</si>
  <si>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</si>
  <si>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</si>
  <si>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</si>
  <si>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</si>
  <si>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</si>
  <si>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</si>
  <si>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</si>
  <si>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</si>
  <si>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</si>
  <si>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</si>
  <si>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</si>
  <si>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</si>
  <si>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</si>
  <si>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</si>
  <si>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</si>
  <si>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</si>
  <si>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</si>
  <si>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</si>
  <si>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</si>
  <si>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</si>
  <si>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</si>
  <si>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</si>
  <si>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</si>
  <si>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</si>
  <si>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</si>
  <si>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</si>
  <si>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</si>
  <si>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</si>
  <si>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</si>
  <si>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</si>
  <si>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</si>
  <si>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</si>
  <si>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</si>
  <si>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</si>
  <si>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</si>
  <si>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</si>
  <si>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</si>
  <si>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</si>
  <si>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</si>
  <si>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</si>
  <si>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</si>
  <si>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</si>
  <si>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</si>
  <si>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</si>
  <si>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</si>
  <si>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</si>
  <si>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</si>
  <si>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</si>
  <si>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</si>
  <si>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</si>
  <si>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</si>
  <si>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</si>
  <si>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</si>
  <si>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</si>
  <si>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</si>
  <si>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</si>
  <si>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</si>
  <si>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</si>
  <si>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</si>
  <si>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</si>
  <si>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</si>
  <si>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</si>
  <si>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</si>
  <si>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</si>
  <si>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</si>
  <si>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</si>
  <si>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</si>
  <si>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</si>
  <si>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</si>
  <si>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</si>
  <si>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</si>
  <si>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</si>
  <si>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</si>
  <si>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</si>
  <si>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</si>
  <si>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</si>
  <si>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</si>
  <si>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</si>
  <si>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</si>
  <si>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</si>
  <si>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</si>
  <si>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</si>
  <si>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</si>
  <si>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</si>
  <si>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</si>
  <si>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</si>
  <si>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</si>
  <si>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</si>
  <si>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</si>
  <si>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</si>
  <si>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</si>
  <si>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</si>
  <si>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</si>
  <si>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</si>
  <si>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</si>
  <si>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</si>
  <si>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</si>
  <si>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</si>
  <si>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</si>
  <si>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</si>
  <si>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</si>
  <si>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</si>
  <si>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</si>
  <si>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</si>
  <si>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</si>
  <si>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</si>
  <si>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</si>
  <si>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</si>
  <si>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</si>
  <si>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</si>
  <si>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</si>
  <si>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</si>
  <si>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</si>
  <si>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</si>
  <si>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</si>
  <si>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</si>
  <si>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</si>
  <si>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</si>
  <si>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</si>
  <si>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</si>
  <si>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</si>
  <si>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</si>
  <si>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</si>
  <si>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</si>
  <si>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</si>
  <si>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</si>
  <si>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</si>
  <si>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</si>
  <si>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</si>
  <si>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</si>
  <si>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</si>
  <si>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</si>
  <si>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</si>
  <si>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</si>
  <si>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</si>
  <si>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</si>
  <si>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</si>
  <si>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</si>
  <si>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</si>
  <si>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</si>
  <si>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</si>
  <si>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</si>
  <si>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</si>
  <si>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</si>
  <si>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</si>
  <si>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</si>
  <si>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</si>
  <si>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</si>
  <si>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</si>
  <si>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</si>
  <si>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</si>
  <si>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</si>
  <si>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</si>
  <si>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</si>
  <si>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</si>
  <si>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</si>
  <si>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</si>
  <si>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</si>
  <si>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</si>
  <si>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</si>
  <si>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</si>
  <si>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</si>
  <si>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</si>
  <si>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</si>
  <si>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</si>
  <si>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</si>
  <si>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</si>
  <si>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</si>
  <si>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</si>
  <si>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</si>
  <si>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</si>
  <si>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</si>
  <si>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</si>
  <si>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</si>
  <si>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</si>
  <si>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</si>
  <si>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</si>
  <si>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</si>
  <si>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</si>
  <si>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</si>
  <si>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</si>
  <si>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</si>
  <si>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</si>
  <si>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</si>
  <si>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</si>
  <si>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</si>
  <si>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</si>
  <si>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</si>
  <si>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</si>
  <si>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</si>
  <si>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</si>
  <si>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</si>
  <si>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</si>
  <si>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</si>
  <si>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</si>
  <si>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</si>
  <si>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</si>
  <si>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</si>
  <si>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</si>
  <si>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</si>
  <si>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</si>
  <si>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</si>
  <si>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</si>
  <si>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</si>
  <si>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</si>
  <si>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</si>
  <si>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</si>
  <si>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</si>
  <si>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</si>
  <si>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</si>
  <si>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</si>
  <si>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</si>
  <si>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</si>
  <si>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</si>
  <si>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</si>
  <si>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</si>
  <si>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</si>
  <si>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</si>
  <si>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</si>
  <si>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</si>
  <si>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</si>
  <si>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</si>
  <si>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</si>
  <si>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</si>
  <si>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</si>
  <si>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</si>
  <si>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</si>
  <si>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</si>
  <si>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</si>
  <si>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</si>
  <si>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</si>
  <si>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</si>
  <si>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</si>
  <si>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</si>
  <si>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</si>
  <si>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</si>
  <si>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</si>
  <si>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</si>
  <si>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</si>
  <si>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</si>
  <si>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</si>
  <si>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</si>
  <si>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</si>
  <si>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</si>
  <si>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</si>
  <si>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</si>
  <si>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</si>
  <si>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</si>
  <si>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</si>
  <si>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</si>
  <si>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</si>
  <si>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</si>
  <si>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</si>
  <si>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</si>
  <si>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</si>
  <si>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</si>
  <si>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</si>
  <si>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</si>
  <si>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</si>
  <si>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</si>
  <si>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</si>
  <si>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</si>
  <si>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</si>
  <si>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</si>
  <si>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</si>
  <si>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</si>
  <si>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</si>
  <si>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</si>
  <si>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</si>
  <si>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</si>
  <si>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</si>
  <si>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</si>
  <si>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</si>
  <si>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</si>
  <si>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</si>
  <si>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</si>
  <si>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</si>
  <si>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</si>
  <si>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</si>
  <si>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</si>
  <si>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</si>
  <si>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</si>
  <si>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</si>
  <si>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</si>
  <si>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</si>
  <si>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</si>
  <si>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</si>
  <si>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</si>
  <si>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</si>
  <si>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</si>
  <si>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</si>
  <si>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</si>
  <si>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</si>
  <si>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</si>
  <si>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</si>
  <si>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</si>
  <si>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</si>
  <si>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</si>
  <si>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</si>
  <si>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</si>
  <si>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</si>
  <si>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</si>
  <si>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</si>
  <si>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</si>
  <si>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</si>
  <si>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</si>
  <si>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</si>
  <si>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</si>
  <si>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</si>
  <si>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</si>
  <si>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</si>
  <si>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</si>
  <si>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</si>
  <si>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</si>
  <si>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</si>
  <si>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</si>
  <si>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</si>
  <si>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</si>
  <si>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</si>
  <si>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</si>
  <si>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</si>
  <si>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</si>
  <si>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</si>
  <si>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</si>
  <si>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</si>
  <si>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</si>
  <si>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</si>
  <si>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</si>
  <si>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</si>
  <si>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</si>
  <si>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</si>
  <si>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</si>
  <si>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</si>
  <si>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</si>
  <si>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</si>
  <si>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</si>
  <si>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</si>
  <si>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</si>
  <si>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</si>
  <si>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</si>
  <si>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</si>
  <si>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</si>
  <si>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</si>
  <si>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</si>
  <si>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</si>
  <si>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</si>
  <si>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</si>
  <si>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</si>
  <si>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</si>
  <si>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</si>
  <si>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</si>
  <si>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</si>
  <si>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</si>
  <si>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</si>
  <si>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</si>
  <si>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</si>
  <si>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</si>
  <si>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</si>
  <si>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</si>
  <si>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</si>
  <si>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</si>
  <si>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</si>
  <si>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</si>
  <si>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</si>
  <si>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</si>
  <si>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</si>
  <si>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</si>
  <si>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</si>
  <si>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</si>
  <si>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</si>
  <si>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</si>
  <si>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</si>
  <si>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</si>
  <si>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</si>
  <si>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</si>
  <si>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</si>
  <si>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</si>
  <si>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</si>
  <si>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</si>
  <si>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</si>
  <si>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</si>
  <si>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</si>
  <si>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</si>
  <si>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</si>
  <si>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</si>
  <si>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</si>
  <si>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</si>
  <si>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</si>
  <si>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</si>
  <si>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</si>
  <si>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</si>
  <si>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</si>
  <si>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</si>
  <si>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</si>
  <si>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</si>
  <si>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</si>
  <si>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</si>
  <si>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</si>
  <si>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</si>
  <si>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</si>
  <si>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</si>
  <si>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</si>
  <si>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</si>
  <si>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</si>
  <si>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</si>
  <si>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</si>
  <si>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</si>
  <si>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</si>
  <si>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</si>
  <si>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</si>
  <si>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</si>
  <si>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</si>
  <si>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</si>
  <si>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</si>
  <si>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</si>
  <si>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</si>
  <si>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</si>
  <si>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</si>
  <si>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</si>
  <si>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</si>
  <si>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</si>
  <si>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</si>
  <si>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</si>
  <si>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</si>
  <si>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</si>
  <si>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</si>
  <si>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</si>
  <si>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</si>
  <si>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</si>
  <si>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</si>
  <si>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</si>
  <si>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</si>
  <si>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</si>
  <si>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</si>
  <si>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</si>
  <si>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</si>
  <si>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</si>
  <si>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</si>
  <si>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</si>
  <si>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</si>
  <si>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</si>
  <si>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</si>
  <si>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</si>
  <si>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</si>
  <si>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</si>
  <si>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</si>
  <si>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</si>
  <si>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</si>
  <si>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</si>
  <si>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</si>
  <si>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</si>
  <si>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</si>
  <si>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</si>
  <si>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</si>
  <si>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</si>
  <si>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</si>
  <si>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</si>
  <si>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</si>
  <si>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</si>
  <si>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</si>
  <si>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</si>
  <si>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</si>
  <si>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</si>
  <si>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</si>
  <si>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</si>
  <si>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</si>
  <si>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</si>
  <si>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</si>
  <si>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</si>
  <si>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</si>
  <si>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</si>
  <si>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</si>
  <si>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</si>
  <si>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</si>
  <si>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</si>
  <si>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</si>
  <si>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</si>
  <si>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</si>
  <si>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</si>
  <si>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</si>
  <si>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</si>
  <si>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</si>
  <si>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</si>
  <si>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</si>
  <si>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</si>
  <si>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</si>
  <si>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</si>
  <si>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</si>
  <si>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</si>
  <si>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</si>
  <si>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</si>
  <si>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</si>
  <si>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</si>
  <si>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</si>
  <si>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</si>
  <si>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</si>
  <si>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</si>
  <si>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</si>
  <si>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</si>
  <si>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</si>
  <si>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</si>
  <si>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</si>
  <si>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</si>
  <si>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</si>
  <si>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</si>
  <si>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</si>
  <si>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</si>
  <si>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</si>
  <si>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</si>
  <si>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</si>
  <si>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</si>
  <si>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</si>
  <si>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</si>
  <si>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</si>
  <si>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</si>
  <si>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</si>
  <si>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</si>
  <si>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</si>
  <si>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</si>
  <si>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</si>
  <si>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</si>
  <si>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</si>
  <si>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</si>
  <si>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</si>
  <si>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</si>
  <si>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</si>
  <si>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</si>
  <si>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</si>
  <si>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</si>
  <si>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</si>
  <si>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</si>
  <si>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</si>
  <si>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</si>
  <si>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</si>
  <si>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</si>
  <si>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</si>
  <si>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</si>
  <si>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</si>
  <si>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</si>
  <si>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</si>
  <si>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</si>
  <si>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</si>
  <si>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</si>
  <si>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</si>
  <si>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</si>
  <si>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</si>
  <si>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</si>
  <si>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</si>
  <si>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</si>
  <si>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</si>
  <si>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</si>
  <si>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</si>
  <si>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</si>
  <si>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</si>
  <si>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</si>
  <si>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</si>
  <si>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</si>
  <si>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</si>
  <si>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</si>
  <si>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</si>
  <si>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</si>
  <si>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</si>
  <si>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</si>
  <si>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</si>
  <si>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</si>
  <si>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</si>
  <si>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</si>
  <si>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</si>
  <si>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</si>
  <si>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</si>
  <si>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</si>
  <si>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</si>
  <si>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</si>
  <si>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</si>
  <si>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</si>
  <si>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</si>
  <si>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</si>
  <si>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</si>
  <si>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</si>
  <si>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</si>
  <si>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</si>
  <si>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</si>
  <si>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</si>
  <si>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</si>
  <si>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</si>
  <si>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</si>
  <si>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</si>
  <si>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</si>
  <si>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</si>
  <si>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</si>
  <si>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</si>
  <si>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</si>
  <si>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</si>
  <si>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</si>
  <si>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</si>
  <si>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</si>
  <si>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</si>
  <si>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</si>
  <si>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</si>
  <si>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</si>
  <si>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</si>
  <si>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</si>
  <si>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</si>
  <si>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</si>
  <si>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</si>
  <si>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</si>
  <si>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</si>
  <si>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</si>
  <si>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</si>
  <si>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</si>
  <si>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</si>
  <si>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</si>
  <si>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</si>
  <si>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</si>
  <si>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</si>
  <si>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</si>
  <si>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</si>
  <si>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</si>
  <si>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</si>
  <si>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</si>
  <si>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</si>
  <si>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</si>
  <si>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</si>
  <si>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</si>
  <si>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</si>
  <si>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</si>
  <si>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</si>
  <si>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</si>
  <si>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</si>
  <si>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</si>
  <si>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</si>
  <si>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</si>
  <si>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</si>
  <si>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</si>
  <si>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</si>
  <si>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</si>
  <si>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</si>
  <si>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</si>
  <si>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</si>
  <si>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</si>
  <si>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</si>
  <si>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</si>
  <si>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</si>
  <si>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</si>
  <si>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</si>
  <si>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</si>
  <si>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</si>
  <si>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</si>
  <si>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</si>
  <si>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</si>
  <si>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</si>
  <si>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</si>
  <si>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</si>
  <si>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</si>
  <si>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</si>
  <si>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</si>
  <si>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</si>
  <si>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</si>
  <si>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</si>
  <si>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</si>
  <si>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</si>
  <si>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</si>
  <si>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</si>
  <si>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</si>
  <si>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</si>
  <si>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</si>
  <si>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</si>
  <si>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</si>
  <si>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</si>
  <si>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</si>
  <si>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</si>
  <si>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</si>
  <si>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</si>
  <si>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</si>
  <si>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</si>
  <si>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</si>
  <si>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</si>
  <si>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</si>
  <si>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</si>
  <si>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</si>
  <si>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</si>
  <si>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</si>
  <si>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</si>
  <si>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</si>
  <si>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</si>
  <si>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</si>
  <si>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</si>
  <si>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</si>
  <si>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</si>
  <si>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</si>
  <si>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</si>
  <si>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</si>
  <si>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</si>
  <si>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</si>
  <si>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</si>
  <si>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</si>
  <si>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</si>
  <si>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</si>
  <si>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</si>
  <si>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</si>
  <si>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</si>
  <si>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</si>
  <si>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</si>
  <si>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</si>
  <si>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</si>
  <si>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</si>
  <si>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</si>
  <si>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</si>
  <si>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</si>
  <si>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</si>
  <si>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</si>
  <si>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</si>
  <si>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</si>
  <si>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</si>
  <si>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</si>
  <si>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</si>
  <si>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</si>
  <si>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</si>
  <si>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</si>
  <si>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</si>
  <si>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</si>
  <si>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</si>
  <si>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</si>
  <si>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</si>
  <si>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</si>
  <si>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</si>
  <si>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</si>
  <si>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</si>
  <si>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</si>
  <si>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</si>
  <si>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</si>
  <si>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</si>
  <si>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</si>
  <si>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</si>
  <si>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</si>
  <si>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</si>
  <si>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</si>
  <si>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</si>
  <si>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</si>
  <si>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</si>
  <si>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</si>
  <si>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</si>
  <si>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</si>
  <si>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</si>
  <si>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</si>
  <si>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</si>
  <si>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</si>
  <si>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</si>
  <si>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</si>
  <si>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</si>
  <si>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</si>
  <si>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</si>
  <si>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</si>
  <si>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</si>
  <si>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</si>
  <si>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</si>
  <si>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</si>
  <si>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</si>
  <si>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</si>
  <si>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</si>
  <si>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</si>
  <si>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</si>
  <si>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</si>
  <si>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</si>
  <si>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</si>
  <si>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</si>
  <si>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</si>
  <si>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</si>
  <si>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</si>
  <si>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</si>
  <si>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</si>
  <si>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</si>
  <si>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</si>
  <si>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</si>
  <si>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</si>
  <si>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</si>
  <si>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</si>
  <si>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</si>
  <si>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</si>
  <si>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</si>
  <si>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</si>
  <si>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</si>
  <si>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</si>
  <si>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</si>
  <si>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</si>
  <si>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</si>
  <si>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</si>
  <si>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</si>
  <si>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</si>
  <si>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</si>
  <si>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</si>
  <si>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</si>
  <si>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</si>
  <si>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</si>
  <si>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</si>
  <si>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</si>
  <si>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</si>
  <si>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</si>
  <si>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</si>
  <si>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</si>
  <si>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</si>
  <si>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</si>
  <si>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</si>
  <si>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</si>
  <si>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</si>
  <si>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</si>
  <si>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</si>
  <si>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</si>
  <si>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</si>
  <si>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</si>
  <si>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</si>
  <si>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</si>
  <si>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</si>
  <si>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</si>
  <si>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</si>
  <si>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</si>
  <si>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</si>
  <si>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</si>
  <si>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</si>
  <si>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</si>
  <si>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</si>
  <si>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</si>
  <si>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</si>
  <si>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</si>
  <si>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</si>
  <si>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</si>
  <si>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</si>
  <si>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</si>
  <si>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</si>
  <si>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</si>
  <si>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</si>
  <si>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</si>
  <si>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</si>
  <si>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</si>
  <si>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</si>
  <si>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</si>
  <si>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</si>
  <si>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</si>
  <si>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</si>
  <si>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</si>
  <si>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</si>
  <si>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</si>
  <si>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</si>
  <si>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</si>
  <si>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</si>
  <si>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</si>
  <si>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</si>
  <si>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</si>
  <si>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</si>
  <si>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</si>
  <si>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</si>
  <si>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</si>
  <si>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</si>
  <si>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</si>
  <si>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</si>
  <si>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</si>
  <si>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</si>
  <si>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</si>
  <si>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</si>
  <si>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</si>
  <si>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</si>
  <si>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</si>
  <si>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</si>
  <si>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</si>
  <si>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</si>
  <si>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</si>
  <si>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</si>
  <si>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</si>
  <si>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</si>
  <si>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</si>
  <si>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</si>
  <si>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</si>
  <si>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</si>
  <si>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</si>
  <si>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</si>
  <si>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</si>
  <si>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</si>
  <si>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</si>
  <si>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</si>
  <si>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</si>
  <si>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</si>
  <si>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</si>
  <si>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</si>
  <si>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</si>
  <si>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</si>
  <si>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</si>
  <si>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</si>
  <si>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</si>
  <si>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</si>
  <si>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</si>
  <si>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</si>
  <si>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</si>
  <si>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</si>
  <si>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</si>
  <si>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</si>
  <si>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</si>
  <si>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</si>
  <si>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</si>
  <si>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</si>
  <si>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</si>
  <si>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</si>
  <si>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</si>
  <si>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</si>
  <si>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</si>
  <si>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</si>
  <si>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</si>
  <si>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</si>
  <si>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</si>
  <si>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</si>
  <si>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</si>
  <si>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</si>
  <si>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</si>
  <si>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</si>
  <si>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</si>
  <si>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</si>
  <si>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</si>
  <si>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</si>
  <si>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</si>
  <si>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</si>
  <si>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</si>
  <si>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</si>
  <si>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</si>
  <si>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</si>
  <si>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</si>
  <si>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</si>
  <si>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</si>
  <si>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</si>
  <si>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</si>
  <si>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</si>
  <si>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</si>
  <si>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</si>
  <si>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</si>
  <si>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</si>
  <si>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</si>
  <si>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</si>
  <si>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</si>
  <si>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</si>
  <si>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</si>
  <si>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</si>
  <si>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</si>
  <si>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</si>
  <si>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</si>
  <si>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</si>
  <si>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</si>
  <si>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</si>
  <si>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</si>
  <si>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</si>
  <si>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</si>
  <si>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</si>
  <si>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</si>
  <si>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</si>
  <si>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</si>
  <si>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</si>
  <si>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</si>
  <si>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</si>
  <si>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</si>
  <si>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</si>
  <si>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</si>
  <si>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</si>
  <si>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</si>
  <si>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</si>
  <si>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</si>
  <si>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</si>
  <si>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</si>
  <si>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</si>
  <si>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</si>
  <si>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</si>
  <si>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</si>
  <si>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</si>
  <si>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</si>
  <si>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</si>
  <si>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</si>
  <si>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</si>
  <si>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</si>
  <si>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</si>
  <si>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</si>
  <si>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</si>
  <si>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</si>
  <si>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</si>
  <si>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</si>
  <si>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</si>
  <si>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</si>
  <si>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</si>
  <si>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</si>
  <si>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</si>
  <si>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</si>
  <si>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</si>
  <si>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</si>
  <si>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</si>
  <si>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</si>
  <si>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</si>
  <si>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</si>
  <si>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</si>
  <si>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</si>
  <si>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</si>
  <si>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</si>
  <si>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</si>
  <si>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</si>
  <si>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</si>
  <si>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</si>
  <si>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</si>
  <si>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</si>
  <si>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</si>
  <si>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</si>
  <si>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</si>
  <si>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</si>
  <si>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</si>
  <si>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</si>
  <si>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</si>
  <si>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</si>
  <si>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</si>
  <si>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</si>
  <si>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</si>
  <si>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</si>
  <si>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</si>
  <si>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</si>
  <si>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</si>
  <si>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</si>
  <si>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</si>
  <si>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</si>
  <si>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</si>
  <si>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</si>
  <si>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</si>
  <si>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</si>
  <si>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</si>
  <si>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</si>
  <si>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</si>
  <si>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</si>
  <si>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</si>
  <si>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</si>
  <si>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</si>
  <si>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</si>
  <si>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</si>
  <si>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</si>
  <si>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</si>
  <si>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</si>
  <si>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</si>
  <si>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</si>
  <si>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</si>
  <si>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</si>
  <si>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</si>
  <si>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</si>
  <si>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</si>
  <si>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</si>
  <si>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</si>
  <si>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</si>
  <si>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</si>
  <si>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</si>
  <si>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</si>
  <si>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</si>
  <si>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</si>
  <si>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</si>
  <si>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</si>
  <si>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</si>
  <si>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</si>
  <si>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</si>
  <si>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</si>
  <si>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</si>
  <si>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</si>
  <si>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</si>
  <si>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</si>
  <si>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</si>
  <si>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</si>
  <si>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</si>
  <si>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</si>
  <si>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</si>
  <si>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</si>
  <si>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</si>
  <si>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</si>
  <si>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</si>
  <si>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</si>
  <si>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</si>
  <si>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</si>
  <si>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</si>
  <si>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</si>
  <si>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</si>
  <si>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</si>
  <si>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</si>
  <si>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</si>
  <si>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</si>
  <si>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</si>
  <si>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</si>
  <si>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</si>
  <si>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</si>
  <si>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</si>
  <si>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</si>
  <si>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</si>
  <si>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</si>
  <si>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</si>
  <si>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</si>
  <si>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</si>
  <si>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</si>
  <si>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</si>
  <si>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</si>
  <si>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</si>
  <si>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</si>
  <si>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</si>
  <si>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</si>
  <si>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</si>
  <si>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</si>
  <si>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</si>
  <si>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</si>
  <si>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</si>
  <si>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</si>
  <si>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</si>
  <si>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</si>
  <si>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</si>
  <si>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</si>
  <si>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</si>
  <si>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</si>
  <si>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</si>
  <si>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</si>
  <si>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</si>
  <si>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</si>
  <si>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</si>
  <si>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</si>
  <si>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</si>
  <si>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</si>
  <si>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</si>
  <si>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</si>
  <si>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</si>
  <si>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</si>
  <si>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</si>
  <si>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</si>
  <si>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</si>
  <si>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</si>
  <si>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</si>
  <si>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</si>
  <si>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</si>
  <si>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</si>
  <si>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</si>
  <si>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</si>
  <si>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</si>
  <si>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</si>
  <si>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</si>
  <si>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</si>
  <si>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</si>
  <si>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</si>
  <si>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</si>
  <si>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</si>
  <si>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</si>
  <si>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</si>
  <si>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</si>
  <si>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</si>
  <si>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</si>
  <si>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</si>
  <si>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</si>
  <si>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</si>
  <si>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</si>
  <si>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</si>
  <si>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</si>
  <si>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</si>
  <si>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</si>
  <si>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</si>
  <si>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</si>
  <si>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</si>
  <si>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</si>
  <si>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</si>
  <si>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</si>
  <si>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</si>
  <si>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</si>
  <si>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</si>
  <si>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</si>
  <si>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</si>
  <si>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</si>
  <si>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</si>
  <si>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</si>
  <si>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</si>
  <si>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</si>
  <si>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</si>
  <si>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</si>
  <si>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</si>
  <si>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</si>
  <si>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</si>
  <si>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</si>
  <si>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</si>
  <si>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</si>
  <si>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</si>
  <si>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</si>
  <si>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</si>
  <si>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</si>
  <si>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</si>
  <si>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</si>
  <si>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</si>
  <si>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</si>
  <si>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</si>
  <si>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</si>
  <si>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</si>
  <si>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</si>
  <si>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</si>
  <si>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</si>
  <si>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</si>
  <si>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</si>
  <si>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</si>
  <si>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</si>
  <si>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</si>
  <si>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</si>
  <si>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</si>
  <si>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</si>
  <si>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</si>
  <si>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</si>
  <si>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</si>
  <si>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</si>
  <si>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</si>
  <si>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</si>
  <si>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</si>
  <si>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</si>
  <si>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</si>
  <si>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</si>
  <si>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</si>
  <si>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</si>
  <si>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</si>
  <si>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</si>
  <si>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</si>
  <si>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</si>
  <si>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</si>
  <si>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</si>
  <si>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</si>
  <si>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</si>
  <si>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</si>
  <si>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</si>
  <si>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</si>
  <si>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</si>
  <si>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</si>
  <si>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</si>
  <si>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</si>
  <si>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</si>
  <si>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</si>
  <si>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</si>
  <si>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</si>
  <si>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</si>
  <si>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</si>
  <si>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</si>
  <si>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</si>
  <si>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</si>
  <si>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</si>
  <si>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</si>
  <si>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</si>
  <si>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</si>
  <si>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</si>
  <si>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</si>
  <si>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</si>
  <si>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</si>
  <si>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</si>
  <si>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</si>
  <si>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</si>
  <si>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</si>
  <si>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</si>
  <si>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</si>
  <si>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</si>
  <si>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</si>
  <si>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</si>
  <si>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</si>
  <si>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</si>
  <si>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</si>
  <si>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</si>
  <si>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</si>
  <si>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</si>
  <si>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</si>
  <si>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</si>
  <si>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</si>
  <si>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</si>
  <si>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</si>
  <si>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</si>
  <si>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</si>
  <si>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</si>
  <si>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</si>
  <si>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</si>
  <si>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</si>
  <si>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</si>
  <si>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</si>
  <si>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</si>
  <si>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</si>
  <si>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</si>
  <si>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</si>
  <si>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</si>
  <si>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</si>
  <si>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</si>
  <si>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</si>
  <si>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</si>
  <si>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</si>
  <si>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</si>
  <si>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</si>
  <si>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</si>
  <si>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</si>
  <si>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</si>
  <si>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</si>
  <si>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</si>
  <si>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</si>
  <si>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</si>
  <si>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</si>
  <si>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</si>
  <si>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</si>
  <si>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</si>
  <si>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</si>
  <si>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</si>
  <si>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</si>
  <si>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</si>
  <si>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</si>
  <si>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</si>
  <si>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</si>
  <si>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</si>
  <si>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</si>
  <si>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</si>
  <si>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</si>
  <si>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</si>
  <si>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</si>
  <si>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</si>
  <si>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</si>
  <si>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</si>
  <si>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</si>
  <si>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</si>
  <si>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</si>
  <si>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</si>
  <si>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</si>
  <si>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</si>
  <si>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</si>
  <si>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</si>
  <si>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</si>
  <si>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</si>
  <si>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</si>
  <si>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</si>
  <si>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</si>
  <si>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</si>
  <si>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</si>
  <si>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</si>
  <si>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</si>
  <si>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</si>
  <si>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</si>
  <si>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</si>
  <si>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</si>
  <si>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</si>
  <si>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</si>
  <si>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</si>
  <si>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</si>
  <si>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</si>
  <si>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</si>
  <si>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</si>
  <si>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</si>
  <si>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</si>
  <si>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</si>
  <si>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</si>
  <si>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</si>
  <si>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</si>
  <si>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</si>
  <si>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</si>
  <si>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</si>
  <si>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</si>
  <si>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</si>
  <si>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</si>
  <si>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</si>
  <si>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</si>
  <si>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</si>
  <si>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</si>
  <si>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</si>
  <si>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</si>
  <si>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</si>
  <si>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</si>
  <si>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</si>
  <si>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</si>
  <si>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</si>
  <si>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</si>
  <si>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</si>
  <si>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</si>
  <si>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</si>
  <si>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</si>
  <si>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</si>
  <si>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</si>
  <si>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</si>
  <si>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</si>
  <si>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</si>
  <si>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</si>
  <si>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</si>
  <si>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</si>
  <si>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</si>
  <si>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</si>
  <si>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</si>
  <si>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</si>
  <si>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</si>
  <si>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</si>
  <si>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</si>
  <si>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</si>
  <si>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</si>
  <si>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</si>
  <si>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</si>
  <si>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</si>
  <si>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</si>
  <si>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</si>
  <si>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</si>
  <si>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</si>
  <si>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</si>
  <si>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</si>
  <si>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</si>
  <si>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</si>
  <si>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</si>
  <si>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</si>
  <si>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</si>
  <si>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</si>
  <si>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</si>
  <si>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</si>
  <si>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</si>
  <si>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</si>
  <si>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</si>
  <si>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</si>
  <si>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</si>
  <si>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</si>
  <si>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</si>
  <si>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</si>
  <si>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</si>
  <si>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</si>
  <si>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</si>
  <si>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</si>
  <si>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</si>
  <si>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</si>
  <si>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</si>
  <si>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</si>
  <si>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</si>
  <si>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</si>
  <si>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</si>
  <si>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</si>
  <si>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</si>
  <si>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</si>
  <si>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</si>
  <si>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</si>
  <si>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</si>
  <si>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</si>
  <si>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</si>
  <si>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</si>
  <si>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</si>
  <si>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</si>
  <si>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</si>
  <si>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</si>
  <si>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</si>
  <si>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</si>
  <si>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</si>
  <si>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</si>
  <si>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</si>
  <si>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</si>
  <si>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</si>
  <si>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</si>
  <si>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</si>
  <si>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</si>
  <si>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</si>
  <si>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</si>
  <si>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</si>
  <si>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</si>
  <si>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</si>
  <si>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</si>
  <si>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</si>
  <si>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</si>
  <si>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</si>
  <si>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</si>
  <si>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</si>
  <si>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</si>
  <si>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</si>
  <si>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</si>
  <si>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</si>
  <si>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</si>
  <si>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</si>
  <si>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</si>
  <si>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</si>
  <si>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</si>
  <si>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</si>
  <si>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</si>
  <si>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</si>
  <si>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</si>
  <si>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</si>
  <si>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</si>
  <si>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</si>
  <si>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</si>
  <si>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</si>
  <si>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</si>
  <si>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</si>
  <si>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</si>
  <si>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</si>
  <si>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</si>
  <si>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</si>
  <si>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</si>
  <si>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</si>
  <si>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</si>
  <si>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</si>
  <si>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</si>
  <si>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</si>
  <si>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</si>
  <si>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</si>
  <si>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</si>
  <si>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</si>
  <si>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</si>
  <si>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</si>
  <si>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</si>
  <si>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</si>
  <si>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</si>
  <si>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</si>
  <si>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</si>
  <si>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</si>
  <si>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</si>
  <si>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</si>
  <si>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</si>
  <si>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</si>
  <si>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</si>
  <si>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</si>
  <si>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</si>
  <si>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</si>
  <si>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</si>
  <si>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</si>
  <si>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</si>
  <si>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</si>
  <si>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</si>
  <si>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</si>
  <si>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</si>
  <si>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</si>
  <si>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</si>
  <si>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</si>
  <si>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</si>
  <si>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</si>
  <si>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</si>
  <si>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</si>
  <si>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</si>
  <si>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</si>
  <si>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</si>
  <si>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</si>
  <si>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</si>
  <si>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</si>
  <si>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</si>
  <si>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</si>
  <si>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</si>
  <si>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</si>
  <si>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</si>
  <si>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</si>
  <si>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</si>
  <si>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</si>
  <si>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</si>
  <si>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</si>
  <si>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</si>
  <si>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</si>
  <si>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</si>
  <si>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</si>
  <si>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</si>
  <si>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</si>
  <si>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</si>
  <si>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</si>
  <si>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</si>
  <si>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</si>
  <si>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</si>
  <si>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</si>
  <si>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</si>
  <si>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</si>
  <si>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</si>
  <si>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</si>
  <si>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</si>
  <si>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</si>
  <si>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</si>
  <si>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</si>
  <si>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</si>
  <si>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</si>
  <si>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</si>
  <si>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</si>
  <si>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</si>
  <si>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</si>
  <si>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</si>
  <si>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</si>
  <si>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</si>
  <si>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</si>
  <si>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</si>
  <si>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</si>
  <si>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</si>
  <si>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</si>
  <si>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</si>
  <si>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</si>
  <si>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</si>
  <si>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</si>
  <si>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</si>
  <si>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</si>
  <si>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</si>
  <si>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</si>
  <si>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</si>
  <si>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</si>
  <si>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</si>
  <si>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</si>
  <si>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</si>
  <si>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</si>
  <si>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</si>
  <si>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</si>
  <si>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</si>
  <si>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</si>
  <si>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</si>
  <si>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</si>
  <si>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</si>
  <si>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</si>
  <si>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</si>
  <si>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</si>
  <si>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</si>
  <si>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</si>
  <si>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</si>
  <si>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</si>
  <si>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</si>
  <si>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</si>
  <si>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</si>
  <si>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</si>
  <si>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</si>
  <si>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</si>
  <si>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</si>
  <si>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</si>
  <si>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</si>
  <si>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</si>
  <si>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</si>
  <si>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</si>
  <si>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</si>
  <si>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</si>
  <si>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</si>
  <si>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</si>
  <si>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</si>
  <si>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</si>
  <si>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</si>
  <si>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</si>
  <si>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</si>
  <si>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</si>
  <si>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</si>
  <si>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</si>
  <si>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</si>
  <si>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</si>
  <si>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</si>
  <si>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</si>
  <si>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</si>
  <si>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</si>
  <si>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</si>
  <si>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</si>
  <si>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</si>
  <si>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</si>
  <si>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</si>
  <si>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</si>
  <si>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</si>
  <si>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</si>
  <si>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</si>
  <si>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</si>
  <si>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</si>
  <si>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</si>
  <si>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</si>
  <si>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</si>
  <si>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</si>
  <si>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</si>
  <si>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</si>
  <si>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</si>
  <si>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</si>
  <si>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</si>
  <si>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</si>
  <si>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</si>
  <si>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</si>
  <si>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</si>
  <si>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</si>
  <si>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</si>
  <si>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</si>
  <si>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</si>
  <si>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</si>
  <si>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</si>
  <si>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</si>
  <si>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</si>
  <si>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</si>
  <si>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</si>
  <si>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</si>
  <si>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</si>
  <si>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</si>
  <si>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</si>
  <si>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</si>
  <si>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</si>
  <si>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</si>
  <si>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</si>
  <si>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</si>
  <si>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</si>
  <si>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</si>
  <si>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</si>
  <si>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</si>
  <si>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</si>
  <si>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</si>
  <si>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</si>
  <si>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</si>
  <si>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</si>
  <si>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</si>
  <si>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</si>
  <si>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</si>
  <si>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</si>
  <si>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</si>
  <si>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</si>
  <si>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</si>
  <si>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</si>
  <si>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</si>
  <si>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</si>
  <si>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</si>
  <si>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</si>
  <si>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</si>
  <si>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</si>
  <si>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</si>
  <si>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</si>
  <si>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</si>
  <si>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</si>
  <si>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</si>
  <si>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</si>
  <si>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</si>
  <si>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</si>
  <si>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</si>
  <si>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</si>
  <si>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</si>
  <si>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</si>
  <si>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</si>
  <si>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</si>
  <si>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</si>
  <si>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</si>
  <si>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</si>
  <si>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</si>
  <si>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</si>
  <si>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</si>
  <si>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</si>
  <si>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</si>
  <si>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</si>
  <si>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</si>
  <si>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</si>
  <si>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</si>
  <si>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</si>
  <si>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</si>
  <si>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</si>
  <si>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</si>
  <si>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</si>
  <si>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</si>
  <si>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</si>
  <si>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</si>
  <si>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</si>
  <si>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</si>
  <si>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</si>
  <si>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</si>
  <si>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</si>
  <si>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</si>
  <si>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</si>
  <si>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</si>
  <si>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</si>
  <si>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</si>
  <si>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</si>
  <si>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</si>
  <si>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</si>
  <si>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</si>
  <si>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</si>
  <si>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</si>
  <si>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</si>
  <si>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</si>
  <si>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</si>
  <si>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</si>
  <si>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</si>
  <si>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</si>
  <si>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</si>
  <si>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</si>
  <si>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</si>
  <si>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</si>
  <si>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</si>
  <si>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</si>
  <si>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</si>
  <si>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</si>
  <si>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</si>
  <si>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</si>
  <si>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</si>
  <si>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</si>
  <si>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</si>
  <si>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</si>
  <si>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</si>
  <si>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</si>
  <si>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</si>
  <si>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</si>
  <si>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</si>
  <si>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</si>
  <si>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</si>
  <si>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</si>
  <si>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</si>
  <si>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</si>
  <si>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</si>
  <si>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</si>
  <si>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</si>
  <si>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</si>
  <si>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</si>
  <si>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</si>
  <si>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</si>
  <si>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</si>
  <si>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</si>
  <si>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</si>
  <si>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</si>
  <si>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</si>
  <si>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</si>
  <si>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</si>
  <si>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</si>
  <si>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</si>
  <si>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</si>
  <si>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</si>
  <si>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</si>
  <si>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</si>
  <si>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</si>
  <si>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</si>
  <si>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</si>
  <si>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</si>
  <si>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</si>
  <si>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</si>
  <si>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</si>
  <si>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</si>
  <si>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</si>
  <si>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</si>
  <si>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</si>
  <si>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</si>
  <si>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</si>
  <si>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</si>
  <si>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</si>
  <si>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</si>
  <si>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</si>
  <si>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</si>
  <si>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</si>
  <si>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</si>
  <si>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</si>
  <si>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</si>
  <si>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</si>
  <si>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</si>
  <si>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</si>
  <si>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</si>
  <si>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</si>
  <si>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</si>
  <si>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</si>
  <si>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</si>
  <si>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</si>
  <si>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</si>
  <si>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</si>
  <si>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</si>
  <si>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</si>
  <si>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</si>
  <si>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</si>
  <si>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</si>
  <si>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</si>
  <si>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</si>
  <si>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</si>
  <si>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</si>
  <si>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</si>
  <si>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</si>
  <si>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</si>
  <si>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</si>
  <si>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</si>
  <si>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</si>
  <si>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</si>
  <si>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</si>
  <si>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</si>
  <si>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</si>
  <si>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</si>
  <si>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</si>
  <si>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</si>
  <si>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</si>
  <si>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</si>
  <si>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</si>
  <si>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</si>
  <si>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</si>
  <si>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</si>
  <si>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</si>
  <si>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</si>
  <si>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</si>
  <si>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</si>
  <si>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</si>
  <si>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</si>
  <si>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</si>
  <si>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</si>
  <si>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</si>
  <si>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</si>
  <si>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</si>
  <si>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</si>
  <si>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</si>
  <si>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</si>
  <si>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</si>
  <si>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</si>
  <si>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</si>
  <si>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</si>
  <si>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</si>
  <si>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</si>
  <si>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</si>
  <si>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</si>
  <si>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</si>
  <si>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</si>
  <si>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</si>
  <si>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</si>
  <si>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</si>
  <si>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</si>
  <si>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</si>
  <si>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</si>
  <si>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</si>
  <si>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</si>
  <si>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</si>
  <si>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</si>
  <si>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</si>
  <si>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</si>
  <si>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</si>
  <si>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</si>
  <si>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</si>
  <si>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</si>
  <si>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</si>
  <si>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</si>
  <si>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</si>
  <si>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</si>
  <si>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</si>
  <si>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</si>
  <si>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</si>
  <si>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</si>
  <si>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</si>
  <si>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</si>
  <si>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</si>
  <si>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</si>
  <si>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</si>
  <si>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</si>
  <si>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</si>
  <si>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</si>
  <si>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</si>
  <si>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</si>
  <si>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</si>
  <si>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</si>
  <si>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</si>
  <si>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</si>
  <si>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</si>
  <si>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</si>
  <si>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</si>
  <si>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</si>
  <si>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</si>
  <si>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</si>
  <si>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</si>
  <si>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</si>
  <si>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</si>
  <si>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</si>
  <si>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</si>
  <si>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</si>
  <si>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</si>
  <si>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</si>
  <si>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</si>
  <si>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</si>
  <si>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</si>
  <si>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</si>
  <si>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</si>
  <si>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</si>
  <si>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</si>
  <si>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</si>
  <si>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</si>
  <si>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</si>
  <si>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</si>
  <si>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</si>
  <si>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</si>
  <si>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</si>
  <si>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</si>
  <si>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</si>
  <si>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</si>
  <si>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</si>
  <si>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</si>
  <si>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</si>
  <si>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</si>
  <si>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</si>
  <si>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</si>
  <si>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</si>
  <si>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</si>
  <si>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</si>
  <si>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</si>
  <si>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</si>
  <si>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</si>
  <si>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</si>
  <si>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</si>
  <si>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</si>
  <si>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</si>
  <si>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</si>
  <si>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</si>
  <si>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</si>
  <si>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</si>
  <si>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</si>
  <si>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</si>
  <si>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</si>
  <si>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</si>
  <si>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</si>
  <si>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</si>
  <si>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</si>
  <si>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</si>
  <si>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</si>
  <si>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</si>
  <si>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</si>
  <si>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</si>
  <si>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</si>
  <si>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</si>
  <si>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</si>
  <si>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</si>
  <si>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</si>
  <si>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</si>
  <si>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</si>
  <si>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</si>
  <si>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</si>
  <si>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</si>
  <si>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</si>
  <si>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</si>
  <si>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</si>
  <si>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</si>
  <si>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</si>
  <si>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</si>
  <si>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</si>
  <si>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</si>
  <si>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</si>
  <si>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</si>
  <si>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</si>
  <si>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</si>
  <si>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</si>
  <si>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</si>
  <si>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</si>
  <si>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</si>
  <si>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</si>
  <si>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</si>
  <si>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</si>
  <si>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</si>
  <si>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</si>
  <si>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</si>
  <si>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</si>
  <si>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</si>
  <si>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</si>
  <si>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</si>
  <si>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</si>
  <si>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</si>
  <si>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</si>
  <si>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</si>
  <si>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</si>
  <si>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</si>
  <si>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</si>
  <si>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</si>
  <si>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</si>
  <si>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</si>
  <si>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</si>
  <si>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</si>
  <si>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</si>
  <si>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</si>
  <si>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</si>
  <si>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</si>
  <si>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</si>
  <si>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</si>
  <si>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</si>
  <si>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</si>
  <si>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</si>
  <si>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</si>
  <si>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</si>
  <si>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</si>
  <si>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</si>
  <si>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</si>
  <si>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</si>
  <si>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</si>
  <si>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</si>
  <si>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</si>
  <si>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</si>
  <si>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</si>
  <si>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</si>
  <si>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</si>
  <si>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</si>
  <si>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</si>
  <si>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</si>
  <si>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</si>
  <si>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</si>
  <si>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</si>
  <si>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</si>
  <si>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</si>
  <si>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</si>
  <si>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</si>
  <si>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</si>
  <si>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</si>
  <si>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</si>
  <si>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</si>
  <si>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</si>
  <si>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</si>
  <si>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</si>
  <si>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</si>
  <si>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</si>
  <si>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</si>
  <si>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</si>
  <si>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</si>
  <si>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</si>
  <si>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</si>
  <si>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</si>
  <si>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</si>
  <si>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</si>
  <si>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</si>
  <si>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</si>
  <si>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</si>
  <si>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</si>
  <si>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</si>
  <si>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</si>
  <si>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</si>
  <si>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</si>
  <si>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</si>
  <si>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</si>
  <si>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</si>
  <si>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</si>
  <si>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</si>
  <si>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</si>
  <si>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</si>
  <si>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</si>
  <si>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</si>
  <si>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</si>
  <si>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</si>
  <si>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</si>
  <si>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</si>
  <si>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</si>
  <si>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</si>
  <si>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</si>
  <si>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</si>
  <si>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</si>
  <si>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</si>
  <si>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</si>
  <si>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</si>
  <si>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</si>
  <si>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</si>
  <si>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</si>
  <si>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</si>
  <si>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</si>
  <si>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</si>
  <si>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</si>
  <si>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</si>
  <si>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</si>
  <si>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</si>
  <si>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</si>
  <si>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</si>
  <si>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</si>
  <si>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</si>
  <si>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</si>
  <si>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</si>
  <si>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</si>
  <si>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</si>
  <si>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</si>
  <si>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</si>
  <si>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</si>
  <si>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</si>
  <si>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</si>
  <si>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</si>
  <si>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</si>
  <si>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</si>
  <si>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</si>
  <si>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</si>
  <si>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</si>
  <si>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</si>
  <si>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</si>
  <si>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</si>
  <si>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</si>
  <si>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</si>
  <si>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</si>
  <si>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</si>
  <si>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</si>
  <si>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</si>
  <si>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</si>
  <si>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</si>
  <si>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</si>
  <si>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</si>
  <si>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</si>
  <si>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</si>
  <si>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</si>
  <si>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</si>
  <si>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</si>
  <si>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</si>
  <si>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</si>
  <si>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</si>
  <si>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</si>
  <si>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</si>
  <si>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</si>
  <si>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</si>
  <si>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</si>
  <si>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</si>
  <si>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</si>
  <si>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</si>
  <si>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</si>
  <si>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</si>
  <si>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</si>
  <si>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</si>
  <si>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</si>
  <si>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</si>
  <si>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</si>
  <si>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</si>
  <si>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</si>
  <si>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</si>
  <si>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</si>
  <si>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</si>
  <si>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</si>
  <si>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</si>
  <si>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</si>
  <si>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</si>
  <si>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</si>
  <si>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</si>
  <si>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</si>
  <si>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</si>
  <si>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</si>
  <si>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</si>
  <si>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</si>
  <si>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</si>
  <si>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</si>
  <si>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</si>
  <si>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</si>
  <si>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</si>
  <si>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</si>
  <si>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</si>
  <si>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</si>
  <si>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</si>
  <si>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</si>
  <si>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</si>
  <si>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</si>
  <si>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</si>
  <si>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</si>
  <si>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</si>
  <si>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</si>
  <si>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</si>
  <si>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</si>
  <si>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</si>
  <si>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</si>
  <si>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</si>
  <si>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</si>
  <si>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</si>
  <si>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</si>
  <si>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</si>
  <si>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</si>
  <si>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</si>
  <si>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</si>
  <si>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</si>
  <si>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</si>
  <si>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</si>
  <si>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</si>
  <si>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</si>
  <si>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</si>
  <si>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</si>
  <si>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</si>
  <si>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</si>
  <si>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</si>
  <si>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</si>
  <si>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</si>
  <si>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</si>
  <si>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</si>
  <si>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</si>
  <si>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</si>
  <si>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</si>
  <si>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</si>
  <si>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</si>
  <si>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</si>
  <si>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</si>
  <si>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</si>
  <si>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</si>
  <si>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</si>
  <si>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</si>
  <si>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</si>
  <si>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</si>
  <si>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</si>
  <si>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</si>
  <si>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</si>
  <si>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</si>
  <si>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</si>
  <si>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</si>
  <si>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</si>
  <si>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</si>
  <si>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</si>
  <si>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</si>
  <si>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</si>
  <si>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</si>
  <si>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</si>
  <si>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</si>
  <si>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</si>
  <si>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</si>
  <si>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</si>
  <si>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</si>
  <si>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</si>
  <si>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</si>
  <si>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</si>
  <si>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</si>
  <si>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</si>
  <si>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</si>
  <si>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</si>
  <si>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</si>
  <si>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</si>
  <si>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</si>
  <si>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</si>
  <si>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</si>
  <si>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</si>
  <si>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</si>
  <si>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</si>
  <si>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</si>
  <si>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</si>
  <si>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</si>
  <si>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</si>
  <si>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</si>
  <si>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</si>
  <si>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</si>
  <si>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</si>
  <si>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</si>
  <si>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</si>
  <si>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</si>
  <si>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</si>
  <si>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</si>
  <si>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</si>
  <si>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</si>
  <si>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</si>
  <si>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</si>
  <si>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</si>
  <si>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</si>
  <si>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</si>
  <si>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</si>
  <si>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</si>
  <si>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</si>
  <si>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</si>
  <si>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</si>
  <si>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</si>
  <si>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</si>
  <si>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</si>
  <si>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</si>
  <si>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</si>
  <si>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</si>
  <si>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</si>
  <si>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</si>
  <si>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</si>
  <si>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</si>
  <si>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</si>
  <si>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</si>
  <si>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</si>
  <si>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</si>
  <si>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</si>
  <si>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</si>
  <si>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</si>
  <si>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</si>
  <si>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</si>
  <si>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</si>
  <si>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</si>
  <si>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</si>
  <si>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</si>
  <si>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</si>
  <si>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</si>
  <si>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</si>
  <si>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</si>
  <si>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</si>
  <si>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</si>
  <si>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</si>
  <si>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</si>
  <si>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</si>
  <si>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</si>
  <si>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</si>
  <si>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</si>
  <si>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</si>
  <si>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</si>
  <si>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</si>
  <si>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</si>
  <si>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</si>
  <si>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</si>
  <si>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</si>
  <si>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</si>
  <si>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</si>
  <si>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</si>
  <si>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</si>
  <si>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</si>
  <si>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</si>
  <si>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</si>
  <si>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</si>
  <si>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</si>
  <si>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</si>
  <si>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</si>
  <si>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</si>
  <si>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</si>
  <si>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</si>
  <si>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</si>
  <si>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</si>
  <si>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</si>
  <si>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</si>
  <si>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</si>
  <si>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</si>
  <si>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</si>
  <si>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</si>
  <si>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</si>
  <si>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</si>
  <si>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</si>
  <si>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</si>
  <si>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</si>
  <si>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</si>
  <si>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</si>
  <si>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</si>
  <si>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</si>
  <si>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</si>
  <si>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</si>
  <si>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</si>
  <si>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</si>
  <si>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</si>
  <si>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</si>
  <si>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</si>
  <si>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</si>
  <si>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</si>
  <si>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</si>
  <si>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</si>
  <si>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</si>
  <si>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</si>
  <si>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</si>
  <si>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</si>
  <si>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</si>
  <si>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</si>
  <si>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</si>
  <si>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</si>
  <si>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</si>
  <si>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</si>
  <si>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</si>
  <si>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</si>
  <si>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</si>
  <si>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</si>
  <si>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</si>
  <si>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</si>
  <si>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</si>
  <si>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</si>
  <si>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</si>
  <si>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</si>
  <si>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</si>
  <si>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</si>
  <si>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</si>
  <si>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</si>
  <si>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</si>
  <si>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</si>
  <si>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</si>
  <si>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</si>
  <si>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</si>
  <si>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</si>
  <si>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</si>
  <si>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</si>
  <si>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</si>
  <si>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</si>
  <si>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</si>
  <si>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</si>
  <si>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</si>
  <si>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</si>
  <si>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</si>
  <si>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</si>
  <si>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</si>
  <si>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</si>
  <si>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</si>
  <si>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</si>
  <si>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</si>
  <si>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</si>
  <si>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</si>
  <si>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</si>
  <si>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</si>
  <si>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</si>
  <si>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</si>
  <si>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</si>
  <si>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</si>
  <si>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</si>
  <si>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</si>
  <si>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</si>
  <si>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</si>
  <si>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</si>
  <si>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</si>
  <si>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</si>
  <si>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</si>
  <si>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</si>
  <si>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</si>
  <si>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</si>
  <si>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</si>
  <si>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</si>
  <si>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</si>
  <si>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</si>
  <si>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</si>
  <si>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</si>
  <si>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</si>
  <si>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</si>
  <si>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</si>
  <si>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</si>
  <si>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</si>
  <si>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</si>
  <si>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</si>
  <si>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</si>
  <si>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</si>
  <si>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</si>
  <si>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</si>
  <si>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</si>
  <si>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</si>
  <si>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</si>
  <si>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</si>
  <si>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</si>
  <si>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</si>
  <si>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</si>
  <si>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</si>
  <si>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</si>
  <si>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</si>
  <si>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</si>
  <si>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</si>
  <si>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</si>
  <si>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</si>
  <si>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</si>
  <si>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</si>
  <si>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</si>
  <si>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</si>
  <si>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</si>
  <si>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</si>
  <si>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</si>
  <si>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</si>
  <si>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</si>
  <si>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</si>
  <si>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</si>
  <si>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</si>
  <si>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</si>
  <si>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</si>
  <si>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</si>
  <si>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</si>
  <si>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</si>
  <si>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</si>
  <si>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</si>
  <si>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</si>
  <si>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</si>
  <si>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</si>
  <si>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</si>
  <si>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</si>
  <si>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</si>
  <si>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</si>
  <si>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</si>
  <si>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</si>
  <si>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</si>
  <si>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</si>
  <si>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</si>
  <si>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</si>
  <si>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</si>
  <si>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</si>
  <si>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</si>
  <si>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</si>
  <si>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</si>
  <si>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</si>
  <si>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</si>
  <si>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</si>
  <si>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</si>
  <si>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</si>
  <si>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</si>
  <si>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</si>
  <si>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</si>
  <si>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</si>
  <si>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</si>
  <si>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</si>
  <si>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</si>
  <si>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</si>
  <si>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</si>
  <si>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</si>
  <si>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</si>
  <si>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</si>
  <si>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</si>
  <si>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</si>
  <si>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</si>
  <si>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</si>
  <si>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</si>
  <si>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</si>
  <si>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</si>
  <si>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</si>
  <si>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</si>
  <si>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</si>
  <si>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</si>
  <si>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</si>
  <si>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</si>
  <si>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</si>
  <si>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</si>
  <si>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</si>
  <si>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</si>
  <si>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</si>
  <si>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</si>
  <si>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</si>
  <si>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</si>
  <si>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</si>
  <si>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</si>
  <si>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</si>
  <si>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</si>
  <si>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</si>
  <si>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</si>
  <si>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</si>
  <si>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</si>
  <si>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</si>
  <si>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</si>
  <si>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</si>
  <si>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</si>
  <si>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</si>
  <si>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</si>
  <si>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</si>
  <si>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</si>
  <si>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</si>
  <si>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</si>
  <si>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</si>
  <si>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</si>
  <si>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</si>
  <si>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</si>
  <si>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</si>
  <si>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</si>
  <si>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</si>
  <si>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</si>
  <si>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</si>
  <si>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</si>
  <si>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</si>
  <si>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</si>
  <si>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</si>
  <si>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</si>
  <si>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</si>
  <si>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</si>
  <si>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</si>
  <si>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</si>
  <si>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</si>
  <si>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</si>
  <si>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</si>
  <si>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</si>
  <si>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</si>
  <si>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</si>
  <si>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</si>
  <si>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</si>
  <si>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</si>
  <si>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</si>
  <si>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</si>
  <si>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</si>
  <si>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</si>
  <si>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</si>
  <si>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</si>
  <si>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</si>
  <si>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</si>
  <si>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</si>
  <si>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</si>
  <si>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</si>
  <si>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</si>
  <si>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</si>
  <si>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</si>
  <si>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</si>
  <si>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</si>
  <si>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</si>
  <si>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</si>
  <si>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</si>
  <si>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</si>
  <si>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</si>
  <si>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</si>
  <si>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</si>
  <si>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</si>
  <si>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</si>
  <si>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</si>
  <si>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</si>
  <si>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</si>
  <si>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</si>
  <si>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</si>
  <si>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</si>
  <si>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</si>
  <si>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</si>
  <si>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</si>
  <si>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</si>
  <si>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</si>
  <si>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</si>
  <si>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</si>
  <si>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</si>
  <si>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</si>
  <si>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</si>
  <si>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</si>
  <si>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</si>
  <si>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</si>
  <si>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</si>
  <si>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</si>
  <si>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</si>
  <si>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</si>
  <si>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</si>
  <si>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</si>
  <si>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</si>
  <si>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</si>
  <si>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</si>
  <si>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</si>
  <si>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</si>
  <si>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</si>
  <si>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</si>
  <si>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</si>
  <si>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</si>
  <si>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</si>
  <si>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</si>
  <si>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</si>
  <si>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</si>
  <si>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</si>
  <si>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</si>
  <si>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</si>
  <si>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</si>
  <si>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</si>
  <si>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</si>
  <si>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</si>
  <si>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</si>
  <si>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</si>
  <si>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</si>
  <si>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</si>
  <si>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</si>
  <si>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</si>
  <si>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</si>
  <si>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</si>
  <si>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</si>
  <si>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</si>
  <si>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</si>
  <si>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</si>
  <si>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</si>
  <si>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</si>
  <si>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</si>
  <si>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</si>
  <si>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</si>
  <si>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</si>
  <si>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</si>
  <si>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</si>
  <si>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</si>
  <si>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</si>
  <si>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</si>
  <si>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</si>
  <si>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</si>
  <si>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</si>
  <si>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</si>
  <si>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</si>
  <si>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</si>
  <si>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</si>
  <si>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</si>
  <si>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</si>
  <si>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</si>
  <si>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</si>
  <si>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</si>
  <si>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</si>
  <si>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</si>
  <si>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</si>
  <si>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</si>
  <si>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</si>
  <si>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</si>
  <si>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</si>
  <si>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</si>
  <si>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</si>
  <si>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</si>
  <si>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</si>
  <si>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</si>
  <si>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</si>
  <si>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</si>
  <si>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</si>
  <si>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</si>
  <si>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</si>
  <si>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</si>
  <si>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</si>
  <si>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</si>
  <si>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</si>
  <si>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</si>
  <si>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</si>
  <si>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</si>
  <si>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</si>
  <si>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</si>
  <si>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</si>
  <si>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</si>
  <si>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</si>
  <si>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</si>
  <si>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</si>
  <si>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</si>
  <si>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</si>
  <si>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</si>
  <si>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</si>
  <si>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</si>
  <si>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</si>
  <si>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</si>
  <si>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</si>
  <si>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</si>
  <si>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</si>
  <si>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</si>
  <si>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</si>
  <si>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</si>
  <si>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</si>
  <si>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</si>
  <si>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</si>
  <si>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</si>
  <si>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</si>
  <si>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</si>
  <si>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</si>
  <si>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</si>
  <si>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</si>
  <si>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</si>
  <si>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</si>
  <si>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</si>
  <si>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</si>
  <si>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</si>
  <si>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</si>
  <si>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</si>
  <si>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</si>
  <si>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</si>
  <si>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</si>
  <si>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</si>
  <si>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</si>
  <si>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</si>
  <si>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</si>
  <si>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</si>
  <si>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</si>
  <si>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</si>
  <si>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</si>
  <si>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</si>
  <si>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</si>
  <si>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</si>
  <si>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</si>
  <si>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</si>
  <si>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</si>
  <si>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</si>
  <si>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</si>
  <si>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</si>
  <si>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</si>
  <si>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</si>
  <si>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</si>
  <si>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</si>
  <si>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</si>
  <si>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</si>
  <si>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</si>
  <si>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</si>
  <si>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</si>
  <si>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</si>
  <si>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</si>
  <si>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</si>
  <si>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</si>
  <si>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</si>
  <si>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</si>
  <si>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</si>
  <si>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</si>
  <si>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</si>
  <si>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</si>
  <si>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</si>
  <si>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</si>
  <si>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</si>
  <si>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</si>
  <si>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</si>
  <si>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</si>
  <si>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</si>
  <si>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</si>
  <si>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</si>
  <si>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</si>
  <si>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</si>
  <si>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</si>
  <si>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</si>
  <si>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</si>
  <si>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</si>
  <si>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</si>
  <si>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</si>
  <si>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</si>
  <si>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</si>
  <si>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</si>
  <si>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</si>
  <si>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</si>
  <si>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</si>
  <si>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</si>
  <si>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</si>
  <si>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</si>
  <si>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</si>
  <si>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</si>
  <si>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</si>
  <si>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</si>
  <si>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</si>
  <si>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</si>
  <si>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</si>
  <si>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</si>
  <si>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</si>
  <si>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</si>
  <si>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</si>
  <si>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</si>
  <si>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</si>
  <si>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</si>
  <si>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</si>
  <si>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</si>
  <si>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</si>
  <si>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</si>
  <si>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</si>
  <si>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</si>
  <si>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</si>
  <si>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</si>
  <si>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</si>
  <si>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</si>
  <si>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</si>
  <si>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</si>
  <si>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</si>
  <si>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</si>
  <si>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</si>
  <si>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</si>
  <si>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</si>
  <si>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</si>
  <si>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</si>
  <si>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</si>
  <si>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</si>
  <si>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</si>
  <si>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</si>
  <si>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</si>
  <si>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</si>
  <si>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</si>
  <si>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</si>
  <si>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</si>
  <si>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</si>
  <si>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</si>
  <si>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</si>
  <si>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</si>
  <si>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</si>
  <si>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</si>
  <si>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</si>
  <si>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</si>
  <si>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</si>
  <si>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</si>
  <si>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</si>
  <si>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</si>
  <si>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</si>
  <si>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</si>
  <si>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</si>
  <si>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</si>
  <si>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</si>
  <si>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</si>
  <si>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</si>
  <si>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</si>
  <si>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</si>
  <si>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</si>
  <si>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</si>
  <si>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</si>
  <si>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</si>
  <si>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</si>
  <si>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</si>
  <si>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</si>
  <si>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</si>
  <si>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</si>
  <si>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</si>
  <si>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</si>
  <si>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</si>
  <si>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</si>
  <si>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</si>
  <si>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</si>
  <si>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</si>
  <si>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</si>
  <si>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</si>
  <si>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</si>
  <si>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</si>
  <si>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</si>
  <si>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</si>
  <si>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</si>
  <si>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</si>
  <si>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</si>
  <si>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</si>
  <si>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</si>
  <si>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</si>
  <si>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</si>
  <si>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</si>
  <si>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</si>
  <si>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</si>
  <si>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</si>
  <si>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</si>
  <si>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</si>
  <si>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</si>
  <si>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</si>
  <si>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</si>
  <si>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</si>
  <si>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</si>
  <si>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</si>
  <si>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</si>
  <si>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</si>
  <si>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</si>
  <si>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</si>
  <si>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</si>
  <si>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</si>
  <si>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</si>
  <si>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</si>
  <si>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</si>
  <si>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</si>
  <si>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</si>
  <si>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</si>
  <si>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</si>
  <si>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</si>
  <si>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</si>
  <si>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</si>
  <si>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</si>
  <si>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</si>
  <si>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</si>
  <si>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</si>
  <si>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</si>
  <si>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</si>
  <si>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</si>
  <si>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</si>
  <si>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</si>
  <si>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</si>
  <si>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</si>
  <si>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</si>
  <si>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</si>
  <si>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</si>
  <si>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</si>
  <si>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</si>
  <si>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</si>
  <si>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</si>
  <si>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</si>
  <si>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</si>
  <si>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</si>
  <si>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</si>
  <si>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</si>
  <si>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</si>
  <si>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</si>
  <si>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</si>
  <si>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</si>
  <si>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</si>
  <si>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</si>
  <si>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</si>
  <si>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</si>
  <si>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</si>
  <si>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</si>
  <si>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</si>
  <si>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</si>
  <si>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</si>
  <si>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</si>
  <si>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</si>
  <si>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</si>
  <si>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</si>
  <si>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</si>
  <si>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</si>
  <si>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</si>
  <si>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</si>
  <si>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</si>
  <si>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</si>
  <si>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</si>
  <si>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</si>
  <si>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</si>
  <si>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</si>
  <si>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</si>
  <si>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</si>
  <si>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</si>
  <si>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</si>
  <si>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</si>
  <si>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</si>
  <si>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</si>
  <si>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</si>
  <si>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</si>
  <si>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</si>
  <si>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</si>
  <si>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</si>
  <si>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</si>
  <si>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</si>
  <si>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</si>
  <si>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</si>
  <si>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</si>
  <si>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</si>
  <si>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</si>
  <si>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</si>
  <si>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</si>
  <si>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</si>
  <si>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</si>
  <si>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</si>
  <si>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</si>
  <si>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</si>
  <si>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</si>
  <si>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</si>
  <si>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</si>
  <si>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</si>
  <si>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</si>
  <si>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</si>
  <si>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</si>
  <si>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</si>
  <si>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</si>
  <si>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</si>
  <si>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</si>
  <si>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</si>
  <si>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</si>
  <si>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</si>
  <si>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</si>
  <si>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</si>
  <si>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</si>
  <si>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</si>
  <si>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</si>
  <si>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</si>
  <si>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</si>
  <si>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</si>
  <si>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</si>
  <si>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</si>
  <si>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</si>
  <si>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</si>
  <si>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</si>
  <si>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</si>
  <si>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</si>
  <si>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</si>
  <si>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</si>
  <si>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</si>
  <si>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</si>
  <si>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</si>
  <si>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</si>
  <si>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</si>
  <si>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</si>
  <si>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</si>
  <si>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</si>
  <si>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</si>
  <si>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</si>
  <si>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</si>
  <si>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</si>
  <si>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</si>
  <si>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</si>
  <si>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</si>
  <si>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</si>
  <si>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</si>
  <si>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</si>
  <si>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</si>
  <si>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</si>
  <si>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</si>
  <si>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</si>
  <si>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</si>
  <si>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</si>
  <si>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</si>
  <si>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</si>
  <si>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</si>
  <si>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</si>
  <si>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</si>
  <si>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</si>
  <si>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</si>
  <si>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</si>
  <si>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</si>
  <si>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</si>
  <si>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</si>
  <si>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</si>
  <si>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</si>
  <si>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</si>
  <si>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</si>
  <si>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</si>
  <si>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</si>
  <si>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</si>
  <si>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</si>
  <si>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</si>
  <si>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</si>
  <si>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</si>
  <si>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</si>
  <si>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</si>
  <si>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</si>
  <si>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</si>
  <si>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</si>
  <si>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</si>
  <si>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</si>
  <si>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</si>
  <si>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</si>
  <si>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</si>
  <si>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</si>
  <si>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</si>
  <si>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</si>
  <si>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</si>
  <si>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</si>
  <si>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</si>
  <si>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</si>
  <si>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</si>
  <si>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</si>
  <si>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</si>
  <si>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</si>
  <si>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</si>
  <si>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</si>
  <si>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</si>
  <si>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</si>
  <si>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</si>
  <si>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</si>
  <si>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</si>
  <si>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</si>
  <si>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</si>
  <si>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</si>
  <si>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</si>
  <si>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</si>
  <si>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</si>
  <si>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</si>
  <si>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</si>
  <si>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</si>
  <si>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</si>
  <si>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</si>
  <si>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</si>
  <si>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</si>
  <si>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</si>
  <si>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</si>
  <si>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</si>
  <si>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</si>
  <si>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</si>
  <si>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</si>
  <si>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</si>
  <si>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</si>
  <si>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</si>
  <si>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</si>
  <si>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</si>
  <si>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</si>
  <si>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</si>
  <si>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</si>
  <si>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</si>
  <si>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</si>
  <si>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</si>
  <si>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</si>
  <si>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</si>
  <si>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</si>
  <si>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</si>
  <si>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</si>
  <si>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</si>
  <si>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</si>
  <si>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</si>
  <si>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</si>
  <si>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</si>
  <si>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</si>
  <si>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</si>
  <si>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</si>
  <si>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</si>
  <si>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</si>
  <si>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</si>
  <si>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</si>
  <si>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</si>
  <si>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</si>
  <si>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</si>
  <si>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</si>
  <si>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</si>
  <si>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</si>
  <si>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</si>
  <si>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</si>
  <si>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</si>
  <si>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</si>
  <si>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</si>
  <si>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</si>
  <si>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</si>
  <si>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</si>
  <si>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</si>
  <si>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</si>
  <si>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</si>
  <si>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</si>
  <si>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</si>
  <si>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</si>
  <si>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</si>
  <si>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</si>
  <si>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</si>
  <si>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</si>
  <si>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</si>
  <si>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</si>
  <si>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</si>
  <si>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</si>
  <si>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</si>
  <si>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</si>
  <si>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</si>
  <si>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</si>
  <si>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</si>
  <si>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</si>
  <si>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</si>
  <si>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</si>
  <si>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</si>
  <si>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</si>
  <si>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</si>
  <si>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</si>
  <si>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</si>
  <si>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</si>
  <si>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</si>
  <si>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</si>
  <si>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</si>
  <si>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</si>
  <si>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</si>
  <si>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</si>
  <si>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</si>
  <si>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</si>
  <si>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</si>
  <si>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</si>
  <si>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</si>
  <si>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</si>
  <si>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</si>
  <si>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</si>
  <si>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</si>
  <si>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</si>
  <si>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</si>
  <si>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</si>
  <si>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</si>
  <si>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</si>
  <si>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</si>
  <si>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</si>
  <si>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</si>
  <si>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</si>
  <si>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</si>
  <si>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</si>
  <si>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</si>
  <si>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</si>
  <si>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</si>
  <si>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</si>
  <si>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</si>
  <si>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</si>
  <si>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</si>
  <si>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</si>
  <si>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</si>
  <si>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</si>
  <si>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</si>
  <si>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</si>
  <si>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</si>
  <si>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</si>
  <si>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</si>
  <si>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</si>
  <si>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</si>
  <si>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</si>
  <si>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</si>
  <si>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</si>
  <si>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</si>
  <si>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</si>
  <si>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</si>
  <si>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</si>
  <si>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</si>
  <si>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</si>
  <si>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</si>
  <si>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</si>
  <si>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</si>
  <si>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</si>
  <si>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</si>
  <si>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</si>
  <si>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</si>
  <si>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</si>
  <si>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</si>
  <si>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</si>
  <si>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</si>
  <si>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</si>
  <si>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</si>
  <si>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</si>
  <si>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</si>
  <si>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</si>
  <si>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</si>
  <si>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</si>
  <si>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</si>
  <si>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</si>
  <si>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</si>
  <si>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</si>
  <si>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</si>
  <si>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</si>
  <si>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</si>
  <si>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</si>
  <si>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</si>
  <si>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</si>
  <si>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</si>
  <si>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</si>
  <si>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</si>
  <si>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</si>
  <si>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</si>
  <si>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</si>
  <si>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</si>
  <si>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</si>
  <si>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</si>
  <si>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</si>
  <si>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</si>
  <si>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</si>
  <si>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</si>
  <si>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</si>
  <si>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</si>
  <si>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</si>
  <si>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</si>
  <si>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</si>
  <si>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</si>
  <si>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</si>
  <si>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</si>
  <si>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</si>
  <si>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</si>
  <si>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</si>
  <si>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</si>
  <si>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</si>
  <si>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</si>
  <si>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</si>
  <si>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</si>
  <si>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</si>
  <si>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</si>
  <si>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</si>
  <si>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</si>
  <si>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</si>
  <si>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</si>
  <si>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</si>
  <si>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</si>
  <si>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</si>
  <si>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</si>
  <si>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</si>
  <si>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</si>
  <si>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</si>
  <si>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</si>
  <si>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</si>
  <si>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</si>
  <si>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</si>
  <si>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</si>
  <si>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</si>
  <si>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</si>
  <si>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</si>
  <si>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</si>
  <si>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</si>
  <si>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</si>
  <si>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</si>
  <si>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</si>
  <si>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</si>
  <si>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</si>
  <si>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</si>
  <si>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</si>
  <si>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</si>
  <si>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</si>
  <si>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</si>
  <si>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</si>
  <si>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</si>
  <si>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</si>
  <si>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</si>
  <si>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</si>
  <si>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</si>
  <si>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</si>
  <si>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</si>
  <si>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</si>
  <si>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</si>
  <si>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</si>
  <si>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</si>
  <si>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</si>
  <si>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</si>
  <si>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</si>
  <si>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</si>
  <si>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</si>
  <si>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</si>
  <si>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</si>
  <si>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</si>
  <si>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</si>
  <si>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</si>
  <si>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</si>
  <si>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</si>
  <si>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</si>
  <si>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</si>
  <si>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</si>
  <si>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</si>
  <si>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</si>
  <si>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</si>
  <si>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</si>
  <si>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</si>
  <si>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</si>
  <si>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</si>
  <si>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</si>
  <si>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</si>
  <si>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</si>
  <si>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</si>
  <si>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</si>
  <si>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</si>
  <si>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</si>
  <si>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</si>
  <si>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</si>
  <si>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</si>
  <si>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</si>
  <si>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</si>
  <si>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</si>
  <si>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</si>
  <si>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</si>
  <si>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</si>
  <si>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</si>
  <si>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</si>
  <si>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</si>
  <si>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</si>
  <si>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</si>
  <si>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</si>
  <si>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</si>
  <si>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</si>
  <si>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</si>
  <si>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</si>
  <si>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</si>
  <si>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</si>
  <si>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</si>
  <si>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</si>
  <si>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</si>
  <si>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</si>
  <si>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</si>
  <si>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</si>
  <si>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</si>
  <si>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</si>
  <si>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</si>
  <si>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</si>
  <si>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</si>
  <si>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</si>
  <si>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</si>
  <si>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</si>
  <si>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</si>
  <si>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</si>
  <si>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</si>
  <si>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</si>
  <si>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</si>
  <si>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</si>
  <si>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</si>
  <si>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</si>
  <si>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</si>
  <si>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</si>
  <si>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</si>
  <si>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</si>
  <si>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</si>
  <si>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</si>
  <si>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</si>
  <si>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</si>
  <si>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</si>
  <si>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</si>
  <si>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</si>
  <si>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</si>
  <si>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</si>
  <si>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</si>
  <si>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</si>
  <si>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</si>
  <si>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</si>
  <si>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</si>
  <si>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</si>
  <si>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</si>
  <si>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</si>
  <si>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</si>
  <si>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</si>
  <si>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</si>
  <si>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</si>
  <si>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</si>
  <si>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</si>
  <si>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</si>
  <si>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</si>
  <si>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</si>
  <si>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</si>
  <si>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</si>
  <si>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</si>
  <si>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</si>
  <si>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</si>
  <si>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</si>
  <si>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</si>
  <si>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</si>
  <si>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</si>
  <si>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</si>
  <si>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</si>
  <si>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</si>
  <si>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</si>
  <si>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</si>
  <si>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</si>
  <si>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</si>
  <si>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</si>
  <si>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</si>
  <si>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</si>
  <si>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</si>
  <si>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</si>
  <si>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</si>
  <si>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</si>
  <si>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</si>
  <si>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</si>
  <si>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</si>
  <si>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</si>
  <si>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</si>
  <si>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</si>
  <si>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</si>
  <si>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</si>
  <si>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</si>
  <si>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</si>
  <si>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</si>
  <si>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</si>
  <si>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</si>
  <si>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</si>
  <si>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</si>
  <si>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</si>
  <si>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</si>
  <si>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</si>
  <si>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</si>
  <si>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</si>
  <si>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</si>
  <si>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</si>
  <si>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</si>
  <si>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</si>
  <si>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</si>
  <si>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</si>
  <si>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</si>
  <si>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</si>
  <si>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</si>
  <si>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</si>
  <si>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</si>
  <si>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</si>
  <si>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</si>
  <si>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</si>
  <si>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</si>
  <si>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</si>
  <si>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</si>
  <si>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</si>
  <si>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</si>
  <si>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</si>
  <si>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</si>
  <si>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</si>
  <si>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</si>
  <si>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</si>
  <si>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</si>
  <si>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</si>
  <si>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</si>
  <si>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</si>
  <si>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</si>
  <si>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</si>
  <si>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</si>
  <si>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</si>
  <si>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</si>
  <si>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</si>
  <si>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</si>
  <si>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</si>
  <si>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</si>
  <si>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</si>
  <si>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</si>
  <si>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</si>
  <si>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</si>
  <si>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</si>
  <si>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</si>
  <si>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</si>
  <si>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</si>
  <si>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</si>
  <si>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</si>
  <si>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</si>
  <si>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</si>
  <si>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</si>
  <si>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</si>
  <si>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</si>
  <si>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</si>
  <si>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</si>
  <si>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</si>
  <si>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</si>
  <si>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</si>
  <si>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</si>
  <si>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</si>
  <si>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</si>
  <si>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</si>
  <si>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</si>
  <si>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</si>
  <si>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</si>
  <si>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</si>
  <si>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</si>
  <si>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</si>
  <si>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</si>
  <si>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</si>
  <si>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</si>
  <si>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</si>
  <si>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</si>
  <si>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</si>
  <si>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</si>
  <si>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</si>
  <si>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</si>
  <si>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</si>
  <si>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</si>
  <si>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</si>
  <si>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</si>
  <si>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</si>
  <si>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</si>
  <si>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</si>
  <si>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</si>
  <si>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</si>
  <si>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</si>
  <si>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</si>
  <si>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</si>
  <si>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</si>
  <si>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</si>
  <si>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</si>
  <si>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</si>
  <si>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</si>
  <si>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</si>
  <si>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</si>
  <si>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</si>
  <si>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</si>
  <si>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</si>
  <si>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</si>
  <si>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</si>
  <si>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</si>
  <si>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</si>
  <si>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</si>
  <si>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</si>
  <si>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</si>
  <si>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</si>
  <si>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</si>
  <si>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</si>
  <si>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</si>
  <si>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</si>
  <si>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</si>
  <si>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</si>
  <si>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</si>
  <si>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</si>
  <si>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</si>
  <si>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</si>
  <si>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</si>
  <si>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</si>
  <si>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</si>
  <si>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</si>
  <si>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</si>
  <si>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</si>
  <si>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</si>
  <si>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</si>
  <si>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</si>
  <si>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</si>
  <si>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</si>
  <si>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</si>
  <si>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</si>
  <si>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</si>
  <si>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</si>
  <si>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</si>
  <si>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</si>
  <si>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</si>
  <si>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</si>
  <si>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</si>
  <si>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</si>
  <si>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</si>
  <si>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</si>
  <si>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</si>
  <si>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</si>
  <si>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</si>
  <si>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</si>
  <si>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</si>
  <si>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</si>
  <si>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</si>
  <si>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</si>
  <si>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</si>
  <si>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</si>
  <si>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</si>
  <si>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</si>
  <si>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</si>
  <si>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</si>
  <si>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</si>
  <si>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</si>
  <si>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</si>
  <si>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</si>
  <si>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</si>
  <si>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</si>
  <si>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</si>
  <si>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</si>
  <si>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</si>
  <si>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</si>
  <si>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</si>
  <si>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</si>
  <si>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</si>
  <si>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</si>
  <si>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</si>
  <si>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</si>
  <si>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</si>
  <si>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</si>
  <si>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</si>
  <si>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</si>
  <si>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</si>
  <si>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</si>
  <si>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</si>
  <si>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</si>
  <si>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</si>
  <si>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</si>
  <si>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</si>
  <si>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</si>
  <si>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</si>
  <si>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</si>
  <si>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</si>
  <si>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</si>
  <si>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</si>
  <si>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</si>
  <si>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</si>
  <si>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</si>
  <si>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</si>
  <si>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</si>
  <si>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</si>
  <si>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</si>
  <si>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</si>
  <si>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</si>
  <si>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</si>
  <si>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</si>
  <si>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</si>
  <si>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</si>
  <si>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</si>
  <si>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</si>
  <si>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</si>
  <si>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</si>
  <si>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</si>
  <si>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</si>
  <si>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</si>
  <si>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</si>
  <si>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</si>
  <si>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</si>
  <si>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</si>
  <si>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</si>
  <si>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</si>
  <si>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</si>
  <si>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</si>
  <si>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</si>
  <si>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</si>
  <si>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</si>
  <si>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</si>
  <si>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</si>
  <si>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</si>
  <si>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</si>
  <si>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</si>
  <si>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</si>
  <si>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</si>
  <si>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</si>
  <si>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</si>
  <si>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</si>
  <si>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</si>
  <si>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</si>
  <si>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</si>
  <si>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</si>
  <si>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</si>
  <si>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</si>
  <si>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</si>
  <si>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</si>
  <si>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</si>
  <si>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</si>
  <si>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</si>
  <si>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</si>
  <si>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</si>
  <si>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</si>
  <si>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</si>
  <si>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</si>
  <si>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</si>
  <si>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</si>
  <si>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</si>
  <si>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</si>
  <si>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</si>
  <si>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</si>
  <si>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</si>
  <si>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</si>
  <si>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</si>
  <si>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</si>
  <si>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</si>
  <si>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</si>
  <si>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</si>
  <si>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</si>
  <si>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</si>
  <si>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</si>
  <si>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</si>
  <si>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</si>
  <si>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</si>
  <si>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</si>
  <si>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</si>
  <si>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</si>
  <si>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</si>
  <si>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</si>
  <si>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</si>
  <si>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</si>
  <si>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</si>
  <si>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</si>
  <si>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</si>
  <si>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</si>
  <si>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</si>
  <si>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</si>
  <si>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</si>
  <si>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</si>
  <si>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</si>
  <si>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</si>
  <si>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</si>
  <si>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</si>
  <si>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</si>
  <si>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</si>
  <si>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</si>
  <si>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</si>
  <si>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</si>
  <si>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</si>
  <si>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</si>
  <si>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</si>
  <si>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</si>
  <si>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</si>
  <si>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</si>
  <si>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</si>
  <si>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</si>
  <si>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</si>
  <si>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</si>
  <si>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</si>
  <si>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</si>
  <si>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</si>
  <si>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</si>
  <si>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</si>
  <si>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</si>
  <si>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</si>
  <si>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</si>
  <si>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</si>
  <si>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</si>
  <si>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</si>
  <si>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</si>
  <si>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</si>
  <si>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</si>
  <si>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</si>
  <si>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</si>
  <si>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</si>
  <si>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</si>
  <si>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</si>
  <si>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</si>
  <si>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</si>
  <si>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</si>
  <si>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</si>
  <si>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</si>
  <si>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</si>
  <si>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</si>
  <si>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</si>
  <si>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</si>
  <si>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</si>
  <si>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</si>
  <si>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</si>
  <si>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</si>
  <si>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</si>
  <si>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</si>
  <si>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</si>
  <si>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</si>
  <si>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</si>
  <si>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</si>
  <si>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</si>
  <si>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</si>
  <si>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</si>
  <si>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</si>
  <si>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</si>
  <si>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</si>
  <si>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</si>
  <si>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</si>
  <si>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</si>
  <si>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</si>
  <si>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</si>
  <si>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</si>
  <si>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</si>
  <si>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</si>
  <si>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</si>
  <si>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</si>
  <si>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</si>
  <si>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</si>
  <si>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</si>
  <si>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</si>
  <si>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</si>
  <si>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</si>
  <si>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</si>
  <si>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</si>
  <si>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</si>
  <si>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</si>
  <si>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</si>
  <si>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</si>
  <si>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</si>
  <si>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</si>
  <si>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</si>
  <si>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</si>
  <si>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</si>
  <si>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</si>
  <si>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</si>
  <si>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</si>
  <si>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</si>
  <si>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</si>
  <si>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</si>
  <si>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</si>
  <si>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</si>
  <si>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</si>
  <si>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</si>
  <si>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</si>
  <si>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</si>
  <si>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</si>
  <si>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</si>
  <si>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</si>
  <si>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</si>
  <si>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</si>
  <si>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</si>
  <si>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</si>
  <si>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</si>
  <si>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</si>
  <si>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</si>
  <si>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</si>
  <si>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</si>
  <si>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</si>
  <si>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</si>
  <si>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</si>
  <si>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</si>
  <si>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</si>
  <si>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</si>
  <si>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</si>
  <si>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</si>
  <si>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</si>
  <si>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</si>
  <si>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</si>
  <si>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</si>
  <si>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</si>
  <si>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</si>
  <si>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</si>
  <si>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</si>
  <si>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</si>
  <si>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</si>
  <si>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</si>
  <si>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</si>
  <si>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</si>
  <si>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</si>
  <si>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</si>
  <si>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</si>
  <si>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</si>
  <si>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</si>
  <si>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</si>
  <si>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</si>
  <si>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</si>
  <si>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</si>
  <si>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</si>
  <si>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</si>
  <si>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</si>
  <si>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</si>
  <si>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</si>
  <si>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</si>
  <si>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</si>
  <si>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</si>
  <si>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</si>
  <si>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</si>
  <si>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</si>
  <si>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</si>
  <si>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</si>
  <si>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</si>
  <si>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</si>
  <si>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</si>
  <si>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</si>
  <si>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</si>
  <si>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</si>
  <si>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</si>
  <si>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</si>
  <si>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</si>
  <si>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</si>
  <si>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</si>
  <si>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</si>
  <si>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</si>
  <si>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</si>
  <si>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</si>
  <si>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</si>
  <si>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</si>
  <si>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</si>
  <si>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</si>
  <si>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</si>
  <si>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</si>
  <si>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</si>
  <si>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</si>
  <si>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</si>
  <si>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</si>
  <si>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</si>
  <si>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</si>
  <si>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</si>
  <si>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</si>
  <si>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</si>
  <si>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</si>
  <si>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</si>
  <si>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</si>
  <si>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</si>
  <si>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</si>
  <si>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</si>
  <si>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</si>
  <si>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</si>
  <si>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</si>
  <si>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</si>
  <si>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</si>
  <si>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</si>
  <si>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</si>
  <si>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</si>
  <si>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</si>
  <si>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</si>
  <si>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</si>
  <si>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</si>
  <si>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</si>
  <si>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</si>
  <si>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</si>
  <si>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</si>
  <si>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</si>
  <si>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</si>
  <si>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</si>
  <si>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</si>
  <si>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</si>
  <si>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</si>
  <si>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</si>
  <si>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</si>
  <si>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</si>
  <si>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</si>
  <si>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</si>
  <si>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</si>
  <si>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</si>
  <si>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</si>
  <si>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</si>
  <si>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</si>
  <si>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</si>
  <si>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</si>
  <si>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</si>
  <si>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</si>
  <si>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</si>
  <si>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</si>
  <si>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</si>
  <si>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</si>
  <si>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</si>
  <si>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</si>
  <si>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</si>
  <si>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</si>
  <si>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</si>
  <si>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</si>
  <si>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</si>
  <si>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</si>
  <si>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</si>
  <si>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</si>
  <si>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</si>
  <si>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</si>
  <si>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</si>
  <si>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</si>
  <si>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</si>
  <si>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</si>
  <si>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</si>
  <si>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</si>
  <si>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</si>
  <si>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</si>
  <si>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</si>
  <si>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</si>
  <si>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</si>
  <si>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</si>
  <si>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</si>
  <si>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</si>
  <si>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</si>
  <si>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</si>
  <si>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</si>
  <si>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</si>
  <si>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</si>
  <si>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</si>
  <si>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</si>
  <si>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</si>
  <si>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</si>
  <si>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</si>
  <si>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</si>
  <si>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</si>
  <si>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</si>
  <si>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</si>
  <si>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</si>
  <si>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</si>
  <si>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</si>
  <si>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</si>
  <si>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</si>
  <si>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</si>
  <si>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</si>
  <si>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</si>
  <si>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</si>
  <si>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</si>
  <si>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</si>
  <si>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</si>
  <si>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</si>
  <si>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</si>
  <si>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</si>
  <si>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</si>
  <si>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</si>
  <si>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</si>
  <si>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</si>
  <si>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</si>
  <si>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</si>
  <si>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</si>
  <si>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</si>
  <si>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</si>
  <si>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</si>
  <si>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</si>
  <si>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</si>
  <si>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</si>
  <si>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</si>
  <si>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</si>
  <si>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</si>
  <si>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</si>
  <si>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</si>
  <si>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</si>
  <si>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</si>
  <si>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</si>
  <si>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</si>
  <si>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</si>
  <si>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</si>
  <si>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</si>
  <si>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</si>
  <si>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</si>
  <si>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</si>
  <si>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</si>
  <si>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</si>
  <si>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</si>
  <si>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</si>
  <si>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</si>
  <si>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</si>
  <si>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</si>
  <si>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</si>
  <si>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</si>
  <si>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</si>
  <si>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</si>
  <si>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</si>
  <si>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</si>
  <si>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</si>
  <si>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</si>
  <si>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</si>
  <si>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</si>
  <si>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</si>
  <si>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</si>
  <si>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</si>
  <si>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</si>
  <si>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</si>
  <si>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</si>
  <si>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</si>
  <si>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</si>
  <si>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</si>
  <si>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</si>
  <si>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</si>
  <si>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</si>
  <si>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</si>
  <si>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</si>
  <si>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</si>
  <si>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</si>
  <si>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</si>
  <si>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</si>
  <si>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</si>
  <si>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</si>
  <si>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</si>
  <si>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</si>
  <si>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</si>
  <si>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</si>
  <si>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</si>
  <si>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</si>
  <si>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</si>
  <si>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</si>
  <si>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</si>
  <si>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</si>
  <si>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</si>
  <si>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</si>
  <si>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</si>
  <si>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</si>
  <si>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</si>
  <si>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</si>
  <si>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</si>
  <si>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</si>
  <si>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</si>
  <si>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</si>
  <si>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</si>
  <si>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</si>
  <si>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</si>
  <si>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</si>
  <si>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</si>
  <si>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</si>
  <si>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</si>
  <si>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</si>
  <si>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</si>
  <si>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</si>
  <si>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</si>
  <si>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</si>
  <si>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</si>
  <si>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</si>
  <si>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</si>
  <si>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</si>
  <si>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</si>
  <si>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</si>
  <si>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</si>
  <si>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</si>
  <si>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</si>
  <si>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</si>
  <si>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</si>
  <si>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</si>
  <si>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</si>
  <si>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</si>
  <si>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</si>
  <si>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</si>
  <si>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</si>
  <si>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</si>
  <si>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</si>
  <si>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</si>
  <si>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</si>
  <si>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</si>
  <si>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</si>
  <si>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</si>
  <si>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</si>
  <si>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</si>
  <si>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</si>
  <si>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</si>
  <si>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</si>
  <si>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</si>
  <si>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</si>
  <si>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</si>
  <si>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</si>
  <si>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</si>
  <si>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</si>
  <si>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</si>
  <si>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</si>
  <si>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</si>
  <si>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</si>
  <si>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</si>
  <si>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</si>
  <si>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</si>
  <si>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</si>
  <si>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</si>
  <si>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</si>
  <si>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</si>
  <si>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</si>
  <si>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</si>
  <si>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</si>
  <si>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</si>
  <si>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</si>
  <si>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</si>
  <si>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</si>
  <si>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</si>
  <si>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</si>
  <si>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</si>
  <si>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</si>
  <si>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</si>
  <si>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</si>
  <si>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</si>
  <si>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</si>
  <si>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</si>
  <si>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</si>
  <si>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</si>
  <si>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</si>
  <si>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</si>
  <si>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</si>
  <si>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</si>
  <si>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</si>
  <si>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</si>
  <si>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</si>
  <si>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</si>
  <si>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</si>
  <si>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</si>
  <si>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</si>
  <si>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</si>
  <si>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</si>
  <si>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</si>
  <si>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</si>
  <si>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</si>
  <si>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</si>
  <si>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</si>
  <si>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</si>
  <si>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</si>
  <si>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</si>
  <si>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</si>
  <si>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</si>
  <si>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</si>
  <si>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</si>
  <si>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</si>
  <si>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</si>
  <si>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</si>
  <si>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</si>
  <si>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</si>
  <si>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</si>
  <si>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</si>
  <si>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</si>
  <si>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</si>
  <si>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</si>
  <si>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</si>
  <si>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</si>
  <si>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</si>
  <si>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</si>
  <si>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</si>
  <si>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</si>
  <si>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</si>
  <si>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</si>
  <si>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</si>
  <si>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</si>
  <si>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</si>
  <si>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</si>
  <si>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</si>
  <si>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</si>
  <si>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</si>
  <si>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</si>
  <si>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</si>
  <si>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</si>
  <si>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</si>
  <si>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</si>
  <si>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</si>
  <si>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</si>
  <si>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</si>
  <si>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</si>
  <si>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</si>
  <si>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</si>
  <si>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</si>
  <si>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</si>
  <si>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</si>
  <si>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</si>
  <si>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</si>
  <si>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</si>
  <si>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</si>
  <si>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</si>
  <si>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</si>
  <si>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</si>
  <si>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</si>
  <si>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</si>
  <si>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</si>
  <si>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</si>
  <si>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</si>
  <si>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</si>
  <si>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</si>
  <si>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</si>
  <si>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</si>
  <si>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</si>
  <si>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</si>
  <si>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</si>
  <si>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</si>
  <si>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</si>
  <si>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</si>
  <si>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</si>
  <si>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</si>
  <si>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</si>
  <si>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</si>
  <si>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</si>
  <si>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</si>
  <si>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</si>
  <si>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</si>
  <si>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</si>
  <si>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</si>
  <si>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</si>
  <si>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</si>
  <si>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</si>
  <si>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</si>
  <si>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</si>
  <si>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</si>
  <si>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</si>
  <si>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</si>
  <si>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</si>
  <si>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</si>
  <si>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</si>
  <si>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</si>
  <si>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</si>
  <si>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</si>
  <si>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</si>
  <si>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</si>
  <si>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</si>
  <si>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</si>
  <si>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</si>
  <si>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</si>
  <si>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</si>
  <si>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</si>
  <si>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</si>
  <si>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</si>
  <si>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</si>
  <si>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</si>
  <si>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</si>
  <si>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</si>
  <si>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</si>
  <si>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</si>
  <si>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</si>
  <si>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</si>
  <si>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</si>
  <si>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</si>
  <si>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</si>
  <si>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</si>
  <si>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</si>
  <si>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</si>
  <si>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</si>
  <si>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</si>
  <si>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</si>
  <si>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</si>
  <si>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</si>
  <si>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</si>
  <si>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</si>
  <si>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</si>
  <si>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</si>
  <si>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</si>
  <si>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</si>
  <si>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</si>
  <si>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</si>
  <si>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</si>
  <si>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</si>
  <si>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</si>
  <si>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</si>
  <si>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</si>
  <si>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</si>
  <si>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</si>
  <si>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</si>
  <si>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</si>
  <si>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</si>
  <si>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</si>
  <si>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</si>
  <si>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</si>
  <si>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</si>
  <si>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</si>
  <si>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</si>
  <si>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</si>
  <si>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</si>
  <si>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</si>
  <si>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</si>
  <si>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</si>
  <si>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</si>
  <si>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</si>
  <si>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</si>
  <si>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</si>
  <si>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</si>
  <si>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</si>
  <si>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</si>
  <si>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</si>
  <si>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</si>
  <si>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</si>
  <si>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</si>
  <si>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</si>
  <si>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</si>
  <si>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</si>
  <si>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</si>
  <si>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</si>
  <si>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</si>
  <si>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</si>
  <si>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</si>
  <si>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</si>
  <si>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</si>
  <si>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</si>
  <si>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</si>
  <si>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</si>
  <si>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</si>
  <si>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</si>
  <si>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</si>
  <si>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</si>
  <si>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</si>
  <si>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</si>
  <si>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</si>
  <si>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</si>
  <si>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</si>
  <si>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</si>
  <si>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</si>
  <si>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</si>
  <si>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</si>
  <si>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</si>
  <si>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</si>
  <si>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</si>
  <si>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</si>
  <si>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</si>
  <si>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</si>
  <si>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</si>
  <si>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</si>
  <si>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</si>
  <si>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</si>
  <si>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</si>
  <si>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</si>
  <si>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</si>
  <si>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</si>
  <si>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</si>
  <si>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</si>
  <si>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</si>
  <si>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</si>
  <si>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</si>
  <si>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</si>
  <si>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</si>
  <si>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</si>
  <si>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</si>
  <si>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</si>
  <si>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</si>
  <si>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</si>
  <si>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</si>
  <si>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</si>
  <si>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</si>
  <si>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</si>
  <si>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</si>
  <si>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</si>
  <si>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</si>
  <si>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</si>
  <si>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</si>
  <si>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</si>
  <si>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</si>
  <si>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</si>
  <si>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</si>
  <si>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</si>
  <si>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</si>
  <si>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</si>
  <si>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</si>
  <si>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</si>
  <si>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</si>
  <si>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</si>
  <si>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</si>
  <si>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</si>
  <si>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</si>
  <si>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</si>
  <si>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</si>
  <si>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</si>
  <si>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</si>
  <si>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</si>
  <si>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</si>
  <si>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</si>
  <si>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</si>
  <si>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</si>
  <si>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</si>
  <si>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</si>
  <si>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</si>
  <si>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</si>
  <si>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</si>
  <si>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</si>
  <si>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</si>
  <si>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</si>
  <si>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</si>
  <si>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</si>
  <si>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</si>
  <si>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</si>
  <si>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</si>
  <si>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</si>
  <si>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</si>
  <si>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</si>
  <si>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</si>
  <si>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</si>
  <si>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</si>
  <si>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</si>
  <si>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</si>
  <si>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</si>
  <si>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</si>
  <si>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</si>
  <si>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</si>
  <si>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</si>
  <si>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</si>
  <si>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</si>
  <si>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</si>
  <si>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</si>
  <si>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</si>
  <si>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</si>
  <si>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</si>
  <si>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</si>
  <si>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</si>
  <si>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</si>
  <si>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</si>
  <si>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</si>
  <si>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</si>
  <si>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</si>
  <si>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</si>
  <si>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</si>
  <si>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</si>
  <si>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</si>
  <si>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</si>
  <si>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</si>
  <si>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</si>
  <si>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</si>
  <si>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</si>
  <si>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</si>
  <si>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</si>
  <si>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</si>
  <si>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</si>
  <si>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</si>
  <si>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</si>
  <si>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</si>
  <si>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</si>
  <si>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</si>
  <si>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</si>
  <si>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</si>
  <si>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</si>
  <si>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</si>
  <si>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</si>
  <si>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</si>
  <si>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</si>
  <si>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</si>
  <si>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</si>
  <si>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</si>
  <si>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</si>
  <si>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</si>
  <si>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</si>
  <si>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</si>
  <si>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</si>
  <si>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</si>
  <si>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</si>
  <si>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</si>
  <si>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</si>
  <si>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</si>
  <si>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</si>
  <si>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</si>
  <si>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</si>
  <si>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</si>
  <si>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</si>
  <si>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</si>
  <si>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</si>
  <si>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</si>
  <si>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</si>
  <si>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</si>
  <si>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</si>
  <si>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</si>
  <si>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</si>
  <si>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</si>
  <si>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</si>
  <si>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</si>
  <si>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</si>
  <si>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</si>
  <si>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</si>
  <si>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</si>
  <si>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</si>
  <si>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</si>
  <si>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</si>
  <si>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</si>
  <si>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</si>
  <si>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</si>
  <si>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</si>
  <si>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</si>
  <si>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</si>
  <si>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</si>
  <si>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</si>
  <si>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</si>
  <si>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</si>
  <si>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</si>
  <si>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</si>
  <si>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</si>
  <si>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</si>
  <si>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</si>
  <si>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</si>
  <si>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</si>
  <si>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</si>
  <si>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</si>
  <si>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</si>
  <si>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</si>
  <si>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</si>
  <si>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</si>
  <si>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</si>
  <si>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</si>
  <si>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</si>
  <si>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</si>
  <si>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</si>
  <si>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</si>
  <si>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</si>
  <si>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</si>
  <si>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</si>
  <si>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</si>
  <si>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</si>
  <si>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</si>
  <si>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</si>
  <si>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</si>
  <si>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</si>
  <si>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</si>
  <si>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</si>
  <si>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</si>
  <si>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</si>
  <si>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</si>
  <si>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</si>
  <si>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</si>
  <si>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</si>
  <si>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</si>
  <si>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</si>
  <si>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</si>
  <si>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</si>
  <si>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</si>
  <si>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</si>
  <si>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</si>
  <si>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</si>
  <si>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</si>
  <si>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</si>
  <si>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</si>
  <si>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</si>
  <si>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</si>
  <si>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</si>
  <si>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</si>
  <si>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</si>
  <si>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</si>
  <si>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</si>
  <si>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</si>
  <si>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</si>
  <si>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</si>
  <si>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</si>
  <si>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</si>
  <si>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</si>
  <si>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</si>
  <si>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</si>
  <si>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</si>
  <si>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</si>
  <si>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</si>
  <si>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</si>
  <si>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</si>
  <si>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</si>
  <si>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</si>
  <si>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</si>
  <si>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</si>
  <si>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</si>
  <si>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</si>
  <si>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</si>
  <si>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</si>
  <si>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</si>
  <si>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</si>
  <si>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</si>
  <si>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</si>
  <si>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</si>
  <si>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</si>
  <si>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</si>
  <si>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</si>
  <si>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</si>
  <si>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</si>
  <si>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</si>
  <si>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</si>
  <si>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</si>
  <si>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</si>
  <si>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</si>
  <si>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</si>
  <si>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</si>
  <si>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</si>
  <si>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</si>
  <si>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</si>
  <si>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</si>
  <si>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</si>
  <si>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</si>
  <si>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</si>
  <si>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</si>
  <si>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</si>
  <si>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</si>
  <si>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</si>
  <si>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</si>
  <si>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</si>
  <si>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</si>
  <si>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</si>
  <si>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</si>
  <si>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</si>
  <si>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</si>
  <si>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</si>
  <si>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</si>
  <si>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</si>
  <si>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</si>
  <si>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</si>
  <si>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</si>
  <si>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</si>
  <si>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</si>
  <si>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</si>
  <si>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</si>
  <si>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</si>
  <si>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</si>
  <si>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</si>
  <si>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</si>
  <si>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</si>
  <si>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</si>
  <si>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</si>
  <si>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</si>
  <si>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</si>
  <si>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</si>
  <si>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</si>
  <si>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</si>
  <si>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</si>
  <si>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</si>
  <si>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</si>
  <si>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</si>
  <si>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</si>
  <si>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</si>
  <si>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</si>
  <si>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</si>
  <si>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</si>
  <si>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</si>
  <si>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</si>
  <si>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</si>
  <si>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</si>
  <si>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</si>
  <si>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</si>
  <si>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</si>
  <si>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</si>
  <si>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</si>
  <si>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</si>
  <si>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</si>
  <si>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</si>
  <si>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</si>
  <si>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</si>
  <si>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</si>
  <si>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</si>
  <si>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</si>
  <si>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</si>
  <si>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</si>
  <si>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</si>
  <si>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</si>
  <si>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</si>
  <si>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</si>
  <si>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</si>
  <si>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</si>
  <si>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</si>
  <si>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</si>
  <si>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</si>
  <si>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</si>
  <si>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</si>
  <si>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</si>
  <si>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</si>
  <si>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</si>
  <si>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</si>
  <si>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</si>
  <si>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</si>
  <si>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</si>
  <si>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</si>
  <si>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</si>
  <si>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</si>
  <si>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</si>
  <si>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</si>
  <si>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</si>
  <si>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</si>
  <si>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</si>
  <si>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</si>
  <si>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</si>
  <si>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</si>
  <si>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</si>
  <si>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</si>
  <si>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</si>
  <si>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</si>
  <si>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</si>
  <si>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</si>
  <si>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</si>
  <si>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</si>
  <si>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</si>
  <si>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</si>
  <si>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</si>
  <si>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</si>
  <si>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</si>
  <si>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</si>
  <si>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</si>
  <si>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</si>
  <si>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</si>
  <si>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</si>
  <si>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</si>
  <si>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</si>
  <si>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</si>
  <si>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</si>
  <si>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</si>
  <si>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</si>
  <si>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</si>
  <si>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</si>
  <si>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</si>
  <si>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</si>
  <si>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</si>
  <si>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</si>
  <si>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</si>
  <si>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</si>
  <si>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</si>
  <si>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</si>
  <si>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</si>
  <si>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</si>
  <si>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</si>
  <si>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</si>
  <si>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</si>
  <si>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</si>
  <si>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</si>
  <si>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</si>
  <si>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</si>
  <si>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</si>
  <si>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</si>
  <si>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</si>
  <si>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</si>
  <si>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</si>
  <si>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</si>
  <si>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</si>
  <si>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</si>
  <si>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</si>
  <si>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</si>
  <si>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</si>
  <si>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</si>
  <si>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</si>
  <si>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</si>
  <si>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</si>
  <si>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</si>
  <si>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</si>
  <si>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</si>
  <si>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</si>
  <si>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</si>
  <si>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</si>
  <si>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</si>
  <si>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</si>
  <si>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</si>
  <si>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</si>
  <si>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</si>
  <si>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</si>
  <si>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</si>
  <si>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</si>
  <si>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</si>
  <si>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</si>
  <si>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</si>
  <si>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</si>
  <si>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</si>
  <si>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</si>
  <si>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</si>
  <si>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</si>
  <si>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</si>
  <si>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</si>
  <si>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</si>
  <si>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</si>
  <si>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</si>
  <si>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</si>
  <si>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</si>
  <si>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</si>
  <si>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</si>
  <si>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</si>
  <si>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</si>
  <si>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</si>
  <si>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</si>
  <si>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</si>
  <si>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</si>
  <si>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</si>
  <si>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</si>
  <si>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</si>
  <si>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</si>
  <si>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</si>
  <si>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</si>
  <si>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</si>
  <si>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</si>
  <si>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</si>
  <si>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</si>
  <si>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</si>
  <si>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</si>
  <si>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</si>
  <si>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</si>
  <si>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</si>
  <si>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</si>
  <si>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</si>
  <si>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</si>
  <si>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</si>
  <si>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</si>
  <si>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</si>
  <si>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</si>
  <si>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</si>
  <si>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</si>
  <si>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</si>
  <si>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</si>
  <si>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</si>
  <si>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</si>
  <si>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</si>
  <si>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</si>
  <si>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</si>
  <si>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</si>
  <si>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</si>
  <si>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</si>
  <si>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</si>
  <si>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</si>
  <si>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</si>
  <si>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</si>
  <si>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</si>
  <si>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</si>
  <si>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</si>
  <si>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</si>
  <si>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</si>
  <si>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</si>
  <si>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</si>
  <si>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</si>
  <si>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</si>
  <si>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</si>
  <si>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</si>
  <si>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</si>
  <si>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</si>
  <si>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</si>
  <si>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</si>
  <si>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</si>
  <si>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</si>
  <si>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</si>
  <si>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</si>
  <si>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</si>
  <si>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</si>
  <si>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</si>
  <si>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</si>
  <si>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</si>
  <si>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</si>
  <si>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</si>
  <si>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</si>
  <si>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</si>
  <si>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</si>
  <si>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</si>
  <si>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</si>
  <si>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</si>
  <si>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</si>
  <si>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</si>
  <si>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</si>
  <si>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</si>
  <si>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</si>
  <si>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</si>
  <si>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</si>
  <si>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</si>
  <si>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</si>
  <si>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</si>
  <si>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</si>
  <si>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</si>
  <si>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</si>
  <si>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</si>
  <si>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</si>
  <si>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</si>
  <si>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</si>
  <si>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</si>
  <si>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</si>
  <si>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</si>
  <si>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</si>
  <si>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</si>
  <si>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</si>
  <si>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</si>
  <si>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</si>
  <si>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</si>
  <si>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</si>
  <si>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</si>
  <si>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</si>
  <si>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</si>
  <si>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</si>
  <si>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</si>
  <si>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</si>
  <si>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</si>
  <si>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</si>
  <si>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</si>
  <si>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</si>
  <si>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</si>
  <si>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</si>
  <si>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</si>
  <si>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</si>
  <si>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</si>
  <si>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</si>
  <si>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</si>
  <si>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</si>
  <si>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</si>
  <si>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</si>
  <si>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</si>
  <si>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</si>
  <si>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</si>
  <si>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</si>
  <si>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</si>
  <si>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</si>
  <si>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</si>
  <si>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</si>
  <si>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</si>
  <si>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</si>
  <si>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</si>
  <si>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</si>
  <si>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</si>
  <si>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</si>
  <si>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</si>
  <si>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</si>
  <si>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</si>
  <si>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</si>
  <si>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</si>
  <si>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</si>
  <si>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</si>
  <si>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</si>
  <si>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</si>
  <si>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</si>
  <si>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</si>
  <si>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</si>
  <si>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</si>
  <si>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</si>
  <si>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</si>
  <si>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</si>
  <si>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</si>
  <si>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</si>
  <si>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</si>
  <si>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</si>
  <si>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</si>
  <si>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</si>
  <si>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</si>
  <si>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</si>
  <si>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</si>
  <si>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</si>
  <si>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</si>
  <si>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</si>
  <si>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</si>
  <si>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</si>
  <si>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</si>
  <si>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</si>
  <si>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</si>
  <si>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</si>
  <si>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</si>
  <si>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</si>
  <si>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</si>
  <si>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</si>
  <si>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</si>
  <si>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</si>
  <si>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</si>
  <si>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</si>
  <si>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</si>
  <si>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</si>
  <si>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</si>
  <si>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</si>
  <si>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</si>
  <si>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</si>
  <si>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</si>
  <si>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</si>
  <si>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</si>
  <si>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</si>
  <si>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</si>
  <si>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</si>
  <si>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</si>
  <si>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</si>
  <si>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</si>
  <si>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</si>
  <si>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</si>
  <si>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</si>
  <si>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</si>
  <si>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</si>
  <si>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</si>
  <si>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</si>
  <si>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</si>
  <si>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</si>
  <si>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</si>
  <si>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</si>
  <si>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</si>
  <si>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</si>
  <si>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</si>
  <si>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</si>
  <si>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</si>
  <si>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</si>
  <si>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</si>
  <si>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</si>
  <si>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</si>
  <si>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</si>
  <si>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</si>
  <si>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</si>
  <si>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</si>
  <si>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</si>
  <si>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</si>
  <si>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</si>
  <si>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</si>
  <si>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</si>
  <si>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</si>
  <si>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</si>
  <si>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</si>
  <si>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</si>
  <si>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</si>
  <si>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</si>
  <si>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</si>
  <si>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</si>
  <si>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</si>
  <si>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</si>
  <si>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</si>
  <si>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</si>
  <si>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</si>
  <si>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</si>
  <si>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</si>
  <si>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</si>
  <si>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</si>
  <si>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</si>
  <si>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</si>
  <si>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</si>
  <si>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</si>
  <si>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</si>
  <si>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</si>
  <si>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</si>
  <si>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</si>
  <si>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</si>
  <si>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</si>
  <si>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</si>
  <si>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</si>
  <si>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</si>
  <si>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</si>
  <si>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</si>
  <si>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</si>
  <si>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</si>
  <si>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</si>
  <si>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</si>
  <si>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</si>
  <si>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</si>
  <si>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</si>
  <si>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</si>
  <si>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</si>
  <si>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</si>
  <si>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</si>
  <si>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</si>
  <si>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</si>
  <si>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</si>
  <si>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</si>
  <si>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</si>
  <si>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</si>
  <si>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</si>
  <si>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</si>
  <si>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</si>
  <si>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</si>
  <si>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</si>
  <si>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</si>
  <si>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</si>
  <si>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</si>
  <si>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</si>
  <si>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</si>
  <si>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</si>
  <si>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</si>
  <si>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</si>
  <si>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</si>
  <si>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</si>
  <si>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</si>
  <si>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</si>
  <si>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</si>
  <si>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</si>
  <si>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</si>
  <si>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</si>
  <si>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</si>
  <si>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</si>
  <si>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</si>
  <si>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</si>
  <si>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</si>
  <si>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</si>
  <si>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</si>
  <si>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</si>
  <si>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</si>
  <si>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</si>
  <si>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</si>
  <si>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</si>
  <si>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</si>
  <si>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</si>
  <si>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</si>
  <si>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</si>
  <si>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</si>
  <si>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</si>
  <si>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</si>
  <si>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</si>
  <si>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</si>
  <si>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</si>
  <si>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</si>
  <si>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</si>
  <si>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</si>
  <si>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</si>
  <si>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</si>
  <si>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</si>
  <si>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</si>
  <si>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</si>
  <si>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</si>
  <si>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</si>
  <si>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</si>
  <si>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</si>
  <si>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</si>
  <si>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</si>
  <si>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</si>
  <si>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</si>
  <si>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</si>
  <si>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</si>
  <si>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</si>
  <si>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</si>
  <si>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</si>
  <si>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</si>
  <si>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</si>
  <si>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</si>
  <si>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</si>
  <si>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</si>
  <si>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</si>
  <si>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</si>
  <si>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</si>
  <si>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</si>
  <si>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</si>
  <si>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</si>
  <si>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</si>
  <si>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</si>
  <si>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</si>
  <si>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</si>
  <si>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</si>
  <si>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</si>
  <si>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</si>
  <si>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</si>
  <si>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</si>
  <si>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</si>
  <si>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</si>
  <si>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</si>
  <si>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</si>
  <si>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</si>
  <si>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</si>
  <si>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</si>
  <si>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</si>
  <si>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</si>
  <si>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</si>
  <si>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</si>
  <si>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</si>
  <si>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</si>
  <si>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</si>
  <si>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</si>
  <si>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</si>
  <si>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</si>
  <si>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</si>
  <si>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</si>
  <si>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</si>
  <si>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</si>
  <si>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</si>
  <si>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</si>
  <si>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</si>
  <si>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</si>
  <si>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</si>
  <si>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</si>
  <si>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</si>
  <si>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</si>
  <si>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</si>
  <si>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</si>
  <si>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</si>
  <si>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</si>
  <si>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</si>
  <si>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</si>
  <si>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</si>
  <si>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</si>
  <si>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</si>
  <si>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</si>
  <si>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</si>
  <si>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</si>
  <si>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</si>
  <si>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</si>
  <si>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</si>
  <si>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</si>
  <si>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</si>
  <si>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</si>
  <si>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</si>
  <si>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</si>
  <si>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</si>
  <si>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</si>
  <si>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</si>
  <si>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</si>
  <si>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</si>
  <si>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</si>
  <si>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</si>
  <si>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</si>
  <si>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</si>
  <si>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</si>
  <si>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</si>
  <si>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</si>
  <si>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</si>
  <si>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</si>
  <si>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</si>
  <si>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</si>
  <si>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</si>
  <si>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</si>
  <si>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</si>
  <si>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</si>
  <si>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</si>
  <si>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</si>
  <si>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</si>
  <si>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</si>
  <si>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</si>
  <si>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</si>
  <si>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</si>
  <si>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</si>
  <si>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</si>
  <si>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</si>
  <si>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</si>
  <si>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</si>
  <si>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</si>
  <si>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</si>
  <si>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</si>
  <si>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</si>
  <si>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</si>
  <si>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</si>
  <si>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</si>
  <si>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</si>
  <si>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</si>
  <si>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</si>
  <si>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</si>
  <si>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</si>
  <si>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</si>
  <si>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</si>
  <si>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</si>
  <si>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</si>
  <si>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</si>
  <si>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</si>
  <si>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</si>
  <si>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</si>
  <si>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</si>
  <si>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</si>
  <si>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</si>
  <si>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</si>
  <si>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</si>
  <si>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</si>
  <si>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</si>
  <si>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</si>
  <si>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</si>
  <si>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</si>
  <si>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</si>
  <si>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</si>
  <si>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</si>
  <si>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</si>
  <si>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</si>
  <si>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</si>
  <si>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</si>
  <si>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</si>
  <si>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</si>
  <si>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</si>
  <si>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</si>
  <si>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</si>
  <si>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</si>
  <si>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</si>
  <si>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</si>
  <si>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</si>
  <si>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</si>
  <si>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</si>
  <si>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</si>
  <si>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</si>
  <si>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</si>
  <si>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</si>
  <si>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</si>
  <si>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</si>
  <si>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</si>
  <si>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</si>
  <si>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</si>
  <si>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</si>
  <si>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</si>
  <si>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</si>
  <si>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</si>
  <si>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</si>
  <si>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</si>
  <si>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</si>
  <si>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</si>
  <si>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</si>
  <si>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</si>
  <si>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</si>
  <si>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</si>
  <si>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</si>
  <si>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</si>
  <si>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</si>
  <si>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</si>
  <si>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</si>
  <si>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</si>
  <si>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</si>
  <si>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</si>
  <si>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</si>
  <si>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</si>
  <si>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</si>
  <si>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</si>
  <si>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</si>
  <si>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</si>
  <si>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</si>
  <si>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</si>
  <si>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</si>
  <si>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</si>
  <si>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</si>
  <si>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</si>
  <si>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</si>
  <si>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</si>
  <si>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</si>
  <si>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</si>
  <si>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</si>
  <si>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</si>
  <si>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</si>
  <si>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</si>
  <si>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</si>
  <si>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</si>
  <si>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</si>
  <si>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</si>
  <si>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</si>
  <si>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</si>
  <si>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</si>
  <si>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</si>
  <si>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</si>
  <si>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</si>
  <si>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</si>
  <si>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</si>
  <si>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</si>
  <si>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</si>
  <si>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</si>
  <si>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</si>
  <si>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</si>
  <si>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</si>
  <si>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</si>
  <si>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</si>
  <si>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</si>
  <si>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</si>
  <si>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</si>
  <si>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</si>
  <si>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</si>
  <si>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</si>
  <si>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</si>
  <si>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</si>
  <si>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</si>
  <si>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</si>
  <si>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</si>
  <si>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</si>
  <si>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</si>
  <si>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</si>
  <si>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</si>
  <si>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</si>
  <si>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</si>
  <si>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</si>
  <si>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</si>
  <si>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</si>
  <si>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</si>
  <si>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</si>
  <si>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</si>
  <si>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</si>
  <si>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</si>
  <si>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</si>
  <si>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</si>
  <si>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</si>
  <si>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</si>
  <si>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</si>
  <si>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</si>
  <si>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</si>
  <si>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</si>
  <si>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</si>
  <si>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</si>
  <si>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</si>
  <si>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</si>
  <si>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</si>
  <si>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</si>
  <si>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</si>
  <si>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</si>
  <si>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</si>
  <si>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</si>
  <si>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</si>
  <si>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</si>
  <si>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</si>
  <si>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</si>
  <si>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</si>
  <si>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</si>
  <si>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</si>
  <si>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</si>
  <si>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</si>
  <si>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</si>
  <si>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</si>
  <si>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</si>
  <si>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</si>
  <si>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</si>
  <si>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</si>
  <si>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</si>
  <si>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</si>
  <si>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</si>
  <si>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</si>
  <si>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</si>
  <si>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</si>
  <si>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</si>
  <si>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</si>
  <si>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</si>
  <si>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</si>
  <si>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</si>
  <si>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</si>
  <si>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</si>
  <si>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</si>
  <si>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</si>
  <si>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</si>
  <si>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</si>
  <si>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</si>
  <si>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</si>
  <si>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</si>
  <si>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</si>
  <si>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</si>
  <si>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</si>
  <si>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</si>
  <si>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</si>
  <si>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</si>
  <si>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</si>
  <si>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</si>
  <si>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</si>
  <si>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</si>
  <si>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</si>
  <si>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</si>
  <si>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</si>
  <si>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</si>
  <si>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</si>
  <si>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</si>
  <si>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</si>
  <si>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</si>
  <si>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</si>
  <si>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</si>
  <si>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</si>
  <si>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</si>
  <si>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</si>
  <si>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</si>
  <si>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</si>
  <si>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</si>
  <si>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</si>
  <si>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</si>
  <si>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</si>
  <si>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</si>
  <si>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</si>
  <si>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</si>
  <si>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</si>
  <si>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</si>
  <si>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</si>
  <si>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</si>
  <si>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</si>
  <si>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</si>
  <si>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</si>
  <si>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</si>
  <si>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</si>
  <si>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</si>
  <si>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</si>
  <si>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</si>
  <si>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</si>
  <si>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</si>
  <si>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</si>
  <si>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</si>
  <si>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</si>
  <si>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</si>
  <si>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</si>
  <si>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</si>
  <si>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</si>
  <si>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</si>
  <si>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</si>
  <si>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</si>
  <si>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</si>
  <si>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</si>
  <si>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</si>
  <si>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</si>
  <si>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</si>
  <si>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</si>
  <si>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</si>
  <si>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</si>
  <si>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</si>
  <si>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</si>
  <si>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</si>
  <si>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</si>
  <si>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</si>
  <si>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</si>
  <si>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</si>
  <si>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</si>
  <si>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</si>
  <si>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</si>
  <si>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</si>
  <si>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</si>
  <si>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</si>
  <si>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</si>
  <si>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</si>
  <si>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</si>
  <si>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</si>
  <si>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</si>
  <si>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</si>
  <si>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</si>
  <si>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</si>
  <si>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</si>
  <si>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</si>
  <si>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</si>
  <si>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</si>
  <si>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</si>
  <si>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</si>
  <si>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</si>
  <si>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</si>
  <si>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</si>
  <si>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</si>
  <si>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</si>
  <si>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</si>
  <si>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</si>
  <si>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</si>
  <si>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</si>
  <si>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</si>
  <si>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</si>
  <si>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</si>
  <si>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</si>
  <si>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</si>
  <si>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</si>
  <si>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</si>
  <si>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</si>
  <si>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</si>
  <si>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</si>
  <si>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</si>
  <si>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</si>
  <si>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</si>
  <si>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</si>
  <si>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</si>
  <si>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</si>
  <si>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</si>
  <si>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</si>
  <si>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</si>
  <si>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</si>
  <si>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</si>
  <si>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</si>
  <si>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</si>
  <si>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</si>
  <si>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</si>
  <si>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</si>
  <si>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</si>
  <si>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</si>
  <si>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</si>
  <si>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</si>
  <si>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</si>
  <si>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</si>
  <si>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</si>
  <si>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</si>
  <si>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</si>
  <si>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</si>
  <si>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</si>
  <si>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</si>
  <si>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</si>
  <si>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</si>
  <si>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</si>
  <si>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</si>
  <si>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</si>
  <si>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</si>
  <si>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</si>
  <si>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</si>
  <si>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</si>
  <si>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</si>
  <si>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</si>
  <si>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</si>
  <si>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</si>
  <si>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</si>
  <si>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</si>
  <si>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</si>
  <si>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</si>
  <si>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</si>
  <si>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</si>
  <si>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</si>
  <si>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</si>
  <si>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</si>
  <si>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</si>
  <si>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</si>
  <si>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</si>
  <si>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</si>
  <si>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</si>
  <si>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</si>
  <si>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</si>
  <si>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</si>
  <si>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</si>
  <si>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</si>
  <si>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</si>
  <si>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</si>
  <si>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</si>
  <si>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</si>
  <si>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</si>
  <si>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</si>
  <si>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</si>
  <si>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</si>
  <si>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</si>
  <si>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</si>
  <si>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</si>
  <si>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</si>
  <si>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</si>
  <si>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</si>
  <si>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</si>
  <si>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</si>
  <si>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</si>
  <si>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</si>
  <si>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</si>
  <si>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</si>
  <si>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</si>
  <si>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</si>
  <si>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</si>
  <si>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</si>
  <si>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</si>
  <si>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</si>
  <si>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</si>
  <si>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</si>
  <si>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</si>
  <si>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</si>
  <si>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</si>
  <si>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</si>
  <si>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</si>
  <si>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</si>
  <si>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</si>
  <si>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</si>
  <si>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</si>
  <si>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</si>
  <si>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</si>
  <si>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</si>
  <si>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</si>
  <si>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</si>
  <si>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</si>
  <si>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</si>
  <si>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</si>
  <si>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</si>
  <si>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</si>
  <si>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</si>
  <si>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</si>
  <si>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</si>
  <si>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</si>
  <si>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</si>
  <si>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</si>
  <si>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</si>
  <si>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</si>
  <si>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</si>
  <si>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</si>
  <si>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</si>
  <si>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</si>
  <si>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</si>
  <si>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</si>
  <si>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</si>
  <si>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</si>
  <si>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</si>
  <si>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</si>
  <si>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</si>
  <si>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</si>
  <si>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</si>
  <si>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</si>
  <si>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</si>
  <si>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</si>
  <si>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</si>
  <si>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</si>
  <si>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</si>
  <si>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</si>
  <si>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</si>
  <si>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</si>
  <si>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</si>
  <si>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</si>
  <si>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</si>
  <si>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</si>
  <si>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</si>
  <si>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</si>
  <si>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</si>
  <si>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</si>
  <si>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</si>
  <si>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</si>
  <si>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</si>
  <si>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</si>
  <si>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</si>
  <si>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</si>
  <si>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</si>
  <si>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</si>
  <si>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</si>
  <si>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</si>
  <si>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</si>
  <si>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</si>
  <si>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</si>
  <si>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</si>
  <si>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</si>
  <si>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</si>
  <si>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</si>
  <si>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</si>
  <si>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</si>
  <si>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</si>
  <si>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</si>
  <si>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</si>
  <si>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</si>
  <si>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</si>
  <si>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</si>
  <si>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</si>
  <si>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</si>
  <si>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</si>
  <si>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</si>
  <si>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</si>
  <si>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</si>
  <si>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</si>
  <si>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</si>
  <si>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</si>
  <si>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</si>
  <si>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</si>
  <si>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</si>
  <si>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</si>
  <si>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</si>
  <si>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</si>
  <si>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</si>
  <si>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</si>
  <si>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</si>
  <si>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</si>
  <si>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</si>
  <si>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</si>
  <si>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</si>
  <si>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</si>
  <si>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</si>
  <si>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</si>
  <si>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</si>
  <si>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</si>
  <si>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</si>
  <si>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</si>
  <si>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</si>
  <si>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</si>
  <si>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</si>
  <si>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</si>
  <si>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</si>
  <si>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</si>
  <si>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</si>
  <si>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</si>
  <si>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</si>
  <si>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</si>
  <si>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</si>
  <si>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</si>
  <si>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</si>
  <si>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</si>
  <si>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</si>
  <si>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</si>
  <si>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</si>
  <si>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</si>
  <si>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</si>
  <si>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</si>
  <si>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</si>
  <si>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</si>
  <si>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</si>
  <si>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</si>
  <si>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</si>
  <si>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</si>
  <si>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</si>
  <si>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</si>
  <si>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</si>
  <si>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</si>
  <si>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</si>
  <si>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</si>
  <si>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</si>
  <si>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</si>
  <si>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</si>
  <si>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</si>
  <si>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</si>
  <si>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</si>
  <si>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</si>
  <si>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</si>
  <si>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</si>
  <si>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</si>
  <si>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</si>
  <si>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</si>
  <si>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</si>
  <si>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</si>
  <si>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</si>
  <si>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</si>
  <si>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</si>
  <si>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</si>
  <si>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</si>
  <si>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</si>
  <si>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</si>
  <si>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</si>
  <si>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</si>
  <si>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</si>
  <si>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</si>
  <si>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</si>
  <si>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</si>
  <si>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</si>
  <si>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</si>
  <si>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</si>
  <si>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</si>
  <si>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</si>
  <si>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</si>
  <si>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</si>
  <si>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</si>
  <si>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</si>
  <si>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</si>
  <si>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</si>
  <si>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</si>
  <si>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</si>
  <si>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</si>
  <si>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</si>
  <si>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</si>
  <si>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</si>
  <si>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</si>
  <si>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</si>
  <si>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</si>
  <si>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</si>
  <si>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</si>
  <si>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</si>
  <si>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</si>
  <si>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</si>
  <si>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</si>
  <si>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</si>
  <si>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</si>
  <si>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</si>
  <si>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</si>
  <si>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</si>
  <si>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</si>
  <si>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</si>
  <si>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</si>
  <si>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</si>
  <si>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</si>
  <si>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</si>
  <si>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</si>
  <si>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</si>
  <si>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</si>
  <si>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</si>
  <si>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</si>
  <si>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</si>
  <si>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</si>
  <si>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</si>
  <si>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</si>
  <si>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</si>
  <si>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</si>
  <si>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</si>
  <si>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</si>
  <si>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</si>
  <si>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</si>
  <si>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</si>
  <si>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</si>
  <si>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</si>
  <si>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</si>
  <si>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</si>
  <si>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</si>
  <si>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</si>
  <si>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</si>
  <si>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</si>
  <si>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</si>
  <si>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</si>
  <si>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</si>
  <si>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</si>
  <si>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</si>
  <si>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</si>
  <si>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</si>
  <si>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</si>
  <si>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</si>
  <si>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</si>
  <si>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</si>
  <si>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</si>
  <si>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</si>
  <si>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</si>
  <si>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</si>
  <si>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</si>
  <si>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</si>
  <si>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</si>
  <si>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</si>
  <si>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</si>
  <si>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</si>
  <si>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</si>
  <si>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</si>
  <si>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</si>
  <si>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</si>
  <si>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</si>
  <si>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</si>
  <si>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</si>
  <si>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</si>
  <si>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</si>
  <si>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</si>
  <si>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</si>
  <si>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</si>
  <si>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</si>
  <si>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</si>
  <si>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</si>
  <si>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</si>
  <si>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</si>
  <si>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</si>
  <si>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</si>
  <si>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</si>
  <si>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</si>
  <si>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</si>
  <si>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</si>
  <si>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</si>
  <si>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</si>
  <si>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</si>
  <si>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</si>
  <si>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</si>
  <si>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</si>
  <si>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</si>
  <si>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</si>
  <si>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</si>
  <si>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</si>
  <si>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</si>
  <si>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</si>
  <si>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</si>
  <si>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</si>
  <si>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</si>
  <si>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</si>
  <si>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</si>
  <si>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</si>
  <si>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</si>
  <si>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</si>
  <si>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</si>
  <si>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</si>
  <si>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</si>
  <si>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</si>
  <si>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</si>
  <si>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</si>
  <si>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</si>
  <si>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</si>
  <si>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</si>
  <si>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</si>
  <si>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</si>
  <si>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</si>
  <si>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</si>
  <si>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</si>
  <si>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</si>
  <si>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</si>
  <si>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</si>
  <si>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</si>
  <si>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</si>
  <si>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</si>
  <si>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</si>
  <si>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</si>
  <si>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</si>
  <si>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</si>
  <si>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</si>
  <si>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</si>
  <si>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</si>
  <si>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</si>
  <si>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</si>
  <si>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</si>
  <si>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</si>
  <si>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</si>
  <si>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</si>
  <si>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</si>
  <si>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</si>
  <si>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</si>
  <si>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</si>
  <si>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</si>
  <si>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</si>
  <si>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</si>
  <si>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</si>
  <si>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</si>
  <si>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</si>
  <si>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</si>
  <si>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</si>
  <si>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</si>
  <si>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</si>
  <si>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</si>
  <si>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</si>
  <si>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</si>
  <si>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</si>
  <si>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</si>
  <si>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</si>
  <si>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</si>
  <si>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</si>
  <si>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</si>
  <si>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</si>
  <si>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</si>
  <si>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</si>
  <si>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</si>
  <si>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</si>
  <si>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</si>
  <si>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</si>
  <si>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</si>
  <si>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</si>
  <si>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</si>
  <si>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</si>
  <si>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</si>
  <si>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</si>
  <si>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</si>
  <si>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</si>
  <si>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</si>
  <si>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</si>
  <si>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</si>
  <si>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</si>
  <si>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</si>
  <si>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</si>
  <si>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</si>
  <si>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</si>
  <si>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</si>
  <si>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</si>
  <si>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</si>
  <si>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</si>
  <si>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</si>
  <si>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</si>
  <si>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</si>
  <si>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</si>
  <si>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</si>
  <si>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</si>
  <si>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</si>
  <si>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</si>
  <si>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</si>
  <si>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</si>
  <si>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</si>
  <si>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</si>
  <si>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</si>
  <si>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</si>
  <si>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</si>
  <si>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</si>
  <si>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</si>
  <si>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</si>
  <si>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</si>
  <si>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</si>
  <si>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</si>
  <si>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</si>
  <si>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</si>
  <si>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</si>
  <si>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</si>
  <si>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</si>
  <si>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</si>
  <si>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</si>
  <si>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</si>
  <si>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</si>
  <si>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</si>
  <si>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</si>
  <si>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</si>
  <si>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</si>
  <si>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</si>
  <si>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</si>
  <si>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</si>
  <si>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</si>
  <si>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</si>
  <si>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</si>
  <si>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</si>
  <si>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</si>
  <si>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</si>
  <si>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</si>
  <si>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</si>
  <si>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</si>
  <si>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</si>
  <si>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</si>
  <si>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</si>
  <si>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</si>
  <si>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</si>
  <si>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</si>
  <si>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</si>
  <si>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</si>
  <si>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</si>
  <si>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</si>
  <si>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</si>
  <si>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</si>
  <si>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</si>
  <si>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</si>
  <si>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</si>
  <si>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</si>
  <si>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</si>
  <si>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</si>
  <si>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</si>
  <si>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</si>
  <si>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</si>
  <si>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</si>
  <si>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</si>
  <si>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</si>
  <si>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</si>
  <si>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</si>
  <si>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</si>
  <si>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</si>
  <si>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</si>
  <si>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</si>
  <si>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</si>
  <si>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</si>
  <si>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</si>
  <si>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</si>
  <si>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</si>
  <si>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</si>
  <si>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</si>
  <si>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</si>
  <si>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</si>
  <si>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</si>
  <si>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</si>
  <si>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</si>
  <si>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</si>
  <si>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</si>
  <si>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</si>
  <si>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</si>
  <si>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</si>
  <si>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</si>
  <si>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</si>
  <si>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</si>
  <si>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</si>
  <si>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</si>
  <si>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</si>
  <si>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</si>
  <si>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</si>
  <si>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</si>
  <si>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</si>
  <si>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</si>
  <si>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</si>
  <si>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</si>
  <si>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</si>
  <si>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</si>
  <si>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</si>
  <si>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</si>
  <si>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</si>
  <si>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</si>
  <si>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</si>
  <si>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</si>
  <si>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</si>
  <si>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</si>
  <si>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</si>
  <si>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</si>
  <si>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</si>
  <si>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</si>
  <si>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</si>
  <si>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</si>
  <si>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</si>
  <si>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</si>
  <si>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</si>
  <si>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</si>
  <si>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</si>
  <si>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</si>
  <si>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</si>
  <si>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</si>
  <si>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</si>
  <si>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</si>
  <si>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</si>
  <si>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</si>
  <si>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</si>
  <si>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</si>
  <si>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</si>
  <si>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</si>
  <si>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</si>
  <si>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</si>
  <si>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</si>
  <si>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</si>
  <si>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</si>
  <si>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</si>
  <si>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</si>
  <si>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</si>
  <si>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</si>
  <si>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</si>
  <si>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</si>
  <si>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</si>
  <si>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</si>
  <si>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</si>
  <si>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</si>
  <si>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</si>
  <si>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</si>
  <si>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</si>
  <si>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</si>
  <si>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</si>
  <si>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</si>
  <si>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</si>
  <si>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</si>
  <si>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</si>
  <si>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</si>
  <si>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</si>
  <si>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</si>
  <si>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</si>
  <si>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</si>
  <si>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</si>
  <si>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</si>
  <si>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</si>
  <si>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</si>
  <si>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</si>
  <si>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</si>
  <si>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</si>
  <si>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</si>
  <si>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</si>
  <si>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</si>
  <si>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</si>
  <si>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</si>
  <si>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</si>
  <si>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</si>
  <si>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</si>
  <si>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</si>
  <si>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</si>
  <si>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</si>
  <si>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</si>
  <si>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</si>
  <si>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</si>
  <si>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</si>
  <si>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</si>
  <si>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</si>
  <si>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</si>
  <si>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</si>
  <si>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</si>
  <si>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</si>
  <si>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</si>
  <si>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</si>
  <si>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</si>
  <si>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</si>
  <si>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</si>
  <si>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</si>
  <si>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</si>
  <si>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</si>
  <si>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</si>
  <si>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</si>
  <si>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</si>
  <si>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</si>
  <si>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</si>
  <si>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</si>
  <si>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</si>
  <si>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</si>
  <si>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</si>
  <si>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</si>
  <si>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</si>
  <si>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</si>
  <si>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</si>
  <si>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</si>
  <si>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</si>
  <si>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</si>
  <si>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</si>
  <si>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</si>
  <si>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</si>
  <si>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</si>
  <si>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</si>
  <si>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</si>
  <si>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</si>
  <si>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</si>
  <si>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</si>
  <si>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</si>
  <si>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</si>
  <si>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</si>
  <si>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</si>
  <si>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</si>
  <si>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</si>
  <si>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</si>
  <si>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</si>
  <si>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</si>
  <si>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</si>
  <si>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</si>
  <si>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</si>
  <si>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</si>
  <si>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</si>
  <si>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</si>
  <si>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</si>
  <si>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</si>
  <si>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</si>
  <si>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</si>
  <si>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</si>
  <si>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</si>
  <si>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</si>
  <si>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</si>
  <si>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</si>
  <si>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</si>
  <si>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</si>
  <si>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</si>
  <si>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</si>
  <si>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</si>
  <si>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</si>
  <si>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</si>
  <si>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</si>
  <si>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</si>
  <si>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</si>
  <si>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</si>
  <si>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</si>
  <si>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</si>
  <si>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</si>
  <si>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</si>
  <si>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</si>
  <si>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</si>
  <si>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</si>
  <si>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</si>
  <si>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</si>
  <si>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</si>
  <si>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</si>
  <si>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</si>
  <si>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</si>
  <si>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</si>
  <si>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</si>
  <si>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</si>
  <si>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</si>
  <si>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</si>
  <si>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</si>
  <si>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</si>
  <si>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</si>
  <si>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</si>
  <si>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</si>
  <si>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</si>
  <si>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</si>
  <si>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</si>
  <si>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</si>
  <si>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</si>
  <si>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</si>
  <si>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</si>
  <si>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</si>
  <si>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</si>
  <si>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</si>
  <si>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</si>
  <si>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</si>
  <si>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</si>
  <si>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</si>
  <si>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</si>
  <si>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</si>
  <si>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</si>
  <si>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</si>
  <si>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</si>
  <si>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</si>
  <si>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</si>
  <si>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</si>
  <si>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</si>
  <si>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</si>
  <si>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</si>
  <si>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</si>
  <si>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</si>
  <si>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</si>
  <si>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</si>
  <si>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</si>
  <si>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</si>
  <si>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</si>
  <si>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</si>
  <si>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</si>
  <si>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</si>
  <si>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</si>
  <si>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</si>
  <si>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</si>
  <si>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</si>
  <si>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</si>
  <si>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</si>
  <si>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</si>
  <si>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</si>
  <si>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</si>
  <si>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</si>
  <si>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</si>
  <si>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</si>
  <si>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</si>
  <si>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</si>
  <si>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</si>
  <si>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</si>
  <si>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</si>
  <si>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</si>
  <si>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</si>
  <si>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</si>
  <si>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</si>
  <si>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</si>
  <si>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</si>
  <si>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</si>
  <si>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</si>
  <si>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</si>
  <si>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</si>
  <si>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</si>
  <si>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</si>
  <si>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</si>
  <si>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</si>
  <si>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</si>
  <si>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</si>
  <si>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</si>
  <si>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</si>
  <si>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</si>
  <si>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</si>
  <si>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</si>
  <si>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</si>
  <si>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</si>
  <si>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</si>
  <si>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</si>
  <si>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</si>
  <si>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</si>
  <si>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</si>
  <si>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</si>
  <si>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</si>
  <si>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</si>
  <si>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</si>
  <si>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</si>
  <si>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</si>
  <si>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</si>
  <si>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</si>
  <si>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</si>
  <si>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</si>
  <si>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</si>
  <si>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</si>
  <si>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</si>
  <si>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</si>
  <si>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</si>
  <si>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</si>
  <si>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</si>
  <si>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</si>
  <si>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</si>
  <si>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</si>
  <si>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</si>
  <si>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</si>
  <si>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</si>
  <si>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</si>
  <si>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</si>
  <si>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</si>
  <si>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</si>
  <si>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</si>
  <si>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</si>
  <si>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</si>
  <si>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</si>
  <si>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</si>
  <si>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</si>
  <si>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</si>
  <si>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</si>
  <si>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</si>
  <si>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</si>
  <si>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</si>
  <si>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</si>
  <si>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</si>
  <si>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</si>
  <si>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</si>
  <si>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</si>
  <si>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</si>
  <si>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</si>
  <si>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</si>
  <si>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</si>
  <si>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</si>
  <si>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</si>
  <si>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</si>
  <si>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</si>
  <si>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</si>
  <si>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</si>
  <si>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</si>
  <si>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</si>
  <si>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</si>
  <si>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</si>
  <si>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</si>
  <si>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</si>
  <si>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</si>
  <si>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</si>
  <si>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</si>
  <si>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</si>
  <si>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</si>
  <si>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</si>
  <si>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</si>
  <si>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</si>
  <si>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</si>
  <si>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</si>
  <si>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</si>
  <si>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</si>
  <si>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</si>
  <si>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</si>
  <si>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</si>
  <si>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</si>
  <si>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</si>
  <si>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</si>
  <si>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</si>
  <si>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</si>
  <si>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</si>
  <si>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</si>
  <si>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</si>
  <si>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</si>
  <si>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</si>
  <si>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</si>
  <si>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</si>
  <si>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</si>
  <si>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</si>
  <si>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</si>
  <si>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</si>
  <si>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</si>
  <si>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</si>
  <si>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</si>
  <si>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</si>
  <si>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</si>
  <si>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</si>
  <si>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</si>
  <si>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</si>
  <si>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</si>
  <si>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</si>
  <si>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</si>
  <si>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</si>
  <si>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</si>
  <si>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</si>
  <si>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</si>
  <si>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</si>
  <si>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</si>
  <si>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</si>
  <si>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</si>
  <si>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</si>
  <si>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</si>
  <si>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</si>
  <si>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</si>
  <si>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</si>
  <si>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</si>
  <si>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</si>
  <si>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</si>
  <si>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</si>
  <si>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</si>
  <si>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</si>
  <si>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</si>
  <si>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</si>
  <si>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</si>
  <si>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</si>
  <si>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</si>
  <si>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</si>
  <si>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</si>
  <si>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</si>
  <si>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</si>
  <si>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</si>
  <si>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</si>
  <si>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</si>
  <si>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</si>
  <si>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</si>
  <si>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</si>
  <si>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</si>
  <si>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</si>
  <si>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</si>
  <si>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</si>
  <si>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</si>
  <si>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</si>
  <si>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</si>
  <si>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</si>
  <si>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</si>
  <si>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</si>
  <si>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</si>
  <si>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</si>
  <si>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</si>
  <si>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</si>
  <si>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</si>
  <si>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</si>
  <si>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</si>
  <si>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</si>
  <si>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</si>
  <si>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</si>
  <si>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</si>
  <si>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</si>
  <si>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</si>
  <si>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</si>
  <si>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</si>
  <si>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</si>
  <si>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</si>
  <si>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</si>
  <si>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</si>
  <si>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</si>
  <si>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</si>
  <si>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</si>
  <si>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</si>
  <si>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</si>
  <si>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</si>
  <si>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</si>
  <si>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</si>
  <si>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</si>
  <si>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</si>
  <si>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</si>
  <si>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</si>
  <si>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</si>
  <si>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</si>
  <si>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</si>
  <si>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</si>
  <si>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</si>
  <si>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</si>
  <si>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</si>
  <si>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</si>
  <si>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</si>
  <si>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</si>
  <si>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</si>
  <si>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</si>
  <si>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</si>
  <si>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</si>
  <si>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</si>
  <si>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</si>
  <si>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</si>
  <si>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</si>
  <si>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</si>
  <si>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</si>
  <si>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</si>
  <si>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</si>
  <si>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</si>
  <si>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</si>
  <si>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</si>
  <si>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</si>
  <si>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</si>
  <si>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</si>
  <si>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</si>
  <si>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</si>
  <si>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</si>
  <si>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</si>
  <si>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</si>
  <si>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</si>
  <si>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</si>
  <si>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</si>
  <si>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</si>
  <si>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</si>
  <si>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</si>
  <si>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</si>
  <si>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</si>
  <si>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</si>
  <si>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</si>
  <si>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</si>
  <si>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</si>
  <si>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</si>
  <si>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</si>
  <si>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</si>
  <si>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</si>
  <si>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</si>
  <si>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</si>
  <si>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</si>
  <si>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</si>
  <si>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</si>
  <si>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</si>
  <si>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</si>
  <si>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</si>
  <si>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</si>
  <si>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</si>
  <si>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</si>
  <si>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</si>
  <si>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</si>
  <si>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</si>
  <si>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</si>
  <si>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</si>
  <si>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</si>
  <si>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</si>
  <si>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</si>
  <si>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</si>
  <si>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</si>
  <si>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</si>
  <si>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</si>
  <si>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</si>
  <si>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</si>
  <si>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</si>
  <si>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</si>
  <si>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</si>
  <si>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</si>
  <si>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</si>
  <si>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</si>
  <si>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</si>
  <si>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</si>
  <si>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</si>
  <si>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</si>
  <si>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</si>
  <si>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</si>
  <si>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</si>
  <si>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</si>
  <si>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</si>
  <si>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</si>
  <si>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</si>
  <si>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</si>
  <si>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</si>
  <si>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</si>
  <si>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</si>
  <si>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</si>
  <si>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</si>
  <si>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</si>
  <si>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</si>
  <si>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</si>
  <si>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</si>
  <si>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</si>
  <si>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</si>
  <si>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</si>
  <si>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</si>
  <si>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</si>
  <si>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</si>
  <si>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</si>
  <si>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</si>
  <si>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</si>
  <si>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</si>
  <si>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</si>
  <si>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</si>
  <si>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</si>
  <si>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</si>
  <si>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</si>
  <si>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</si>
  <si>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</si>
  <si>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</si>
  <si>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</si>
  <si>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</si>
  <si>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</si>
  <si>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</si>
  <si>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</si>
  <si>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</si>
  <si>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</si>
  <si>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</si>
  <si>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</si>
  <si>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</si>
  <si>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</si>
  <si>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</si>
  <si>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</si>
  <si>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</si>
  <si>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</si>
  <si>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</si>
  <si>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</si>
  <si>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</si>
  <si>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</si>
  <si>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</si>
  <si>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</si>
  <si>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</si>
  <si>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</si>
  <si>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</si>
  <si>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</si>
  <si>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</si>
  <si>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</si>
  <si>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</si>
  <si>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</si>
  <si>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</si>
  <si>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</si>
  <si>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</si>
  <si>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</si>
  <si>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</si>
  <si>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</si>
  <si>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</si>
  <si>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</si>
  <si>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</si>
  <si>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</si>
  <si>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</si>
  <si>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</si>
  <si>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</si>
  <si>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</si>
  <si>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</si>
  <si>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</si>
  <si>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</si>
  <si>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</si>
  <si>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</si>
  <si>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</si>
  <si>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</si>
  <si>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</si>
  <si>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</si>
  <si>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</si>
  <si>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</si>
  <si>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</si>
  <si>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</si>
  <si>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</si>
  <si>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</si>
  <si>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</si>
  <si>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</si>
  <si>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</si>
  <si>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</si>
  <si>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</si>
  <si>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</si>
  <si>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</si>
  <si>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</si>
  <si>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</si>
  <si>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</si>
  <si>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</si>
  <si>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</si>
  <si>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</si>
  <si>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</si>
  <si>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</si>
  <si>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</si>
  <si>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</si>
  <si>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</si>
  <si>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</si>
  <si>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</si>
  <si>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</si>
  <si>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</si>
  <si>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</si>
  <si>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</si>
  <si>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</si>
  <si>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</si>
  <si>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</si>
  <si>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</si>
  <si>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</si>
  <si>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</si>
  <si>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</si>
  <si>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</si>
  <si>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</si>
  <si>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</si>
  <si>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</si>
  <si>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</si>
  <si>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</si>
  <si>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</si>
  <si>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</si>
  <si>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</si>
  <si>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</si>
  <si>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</si>
  <si>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</si>
  <si>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</si>
  <si>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</si>
  <si>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</si>
  <si>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</si>
  <si>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</si>
  <si>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</si>
  <si>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</si>
  <si>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</si>
  <si>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</si>
  <si>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</si>
  <si>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</si>
  <si>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</si>
  <si>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</si>
  <si>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</si>
  <si>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</si>
  <si>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</si>
  <si>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</si>
  <si>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</si>
  <si>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</si>
  <si>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</si>
  <si>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</si>
  <si>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</si>
  <si>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</si>
  <si>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</si>
  <si>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</si>
  <si>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</si>
  <si>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</si>
  <si>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</si>
  <si>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</si>
  <si>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</si>
  <si>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</si>
  <si>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</si>
  <si>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</si>
  <si>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</si>
  <si>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</si>
  <si>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</si>
  <si>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</si>
  <si>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</si>
  <si>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</si>
  <si>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</si>
  <si>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</si>
  <si>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</si>
  <si>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</si>
  <si>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</si>
  <si>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</si>
  <si>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</si>
  <si>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</si>
  <si>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</si>
  <si>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</si>
  <si>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</si>
  <si>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</si>
  <si>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</si>
  <si>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</si>
  <si>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</si>
  <si>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</si>
  <si>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</si>
  <si>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</si>
  <si>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</si>
  <si>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</si>
  <si>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</si>
  <si>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</si>
  <si>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</si>
  <si>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</si>
  <si>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</si>
  <si>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</si>
  <si>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</si>
  <si>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</si>
  <si>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</si>
  <si>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</si>
  <si>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</si>
  <si>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</si>
  <si>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</si>
  <si>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</si>
  <si>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</si>
  <si>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</si>
  <si>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</si>
  <si>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</si>
  <si>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</si>
  <si>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</si>
  <si>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</si>
  <si>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</si>
  <si>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</si>
  <si>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</si>
  <si>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</si>
  <si>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</si>
  <si>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</si>
  <si>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</si>
  <si>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</si>
  <si>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</si>
  <si>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</si>
  <si>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</si>
  <si>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</si>
  <si>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</si>
  <si>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</si>
  <si>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</si>
  <si>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</si>
  <si>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</si>
  <si>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</si>
  <si>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</si>
  <si>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</si>
  <si>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</si>
  <si>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</si>
  <si>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</si>
  <si>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</si>
  <si>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</si>
  <si>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</si>
  <si>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</si>
  <si>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</si>
  <si>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</si>
  <si>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</si>
  <si>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</si>
  <si>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</si>
  <si>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</si>
  <si>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</si>
  <si>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</si>
  <si>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</si>
  <si>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</si>
  <si>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</si>
  <si>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</si>
  <si>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</si>
  <si>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</si>
  <si>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</si>
  <si>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</si>
  <si>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</si>
  <si>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</si>
  <si>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</si>
  <si>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</si>
  <si>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</si>
  <si>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</si>
  <si>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</si>
  <si>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</si>
  <si>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</si>
  <si>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</si>
  <si>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</si>
  <si>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</si>
  <si>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</si>
  <si>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</si>
  <si>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</si>
  <si>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</si>
  <si>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</si>
  <si>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</si>
  <si>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</si>
  <si>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</si>
  <si>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</si>
  <si>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</si>
  <si>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</si>
  <si>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</si>
  <si>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</si>
  <si>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</si>
  <si>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</si>
  <si>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</si>
  <si>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</si>
  <si>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</si>
  <si>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</si>
  <si>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</si>
  <si>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</si>
  <si>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</si>
  <si>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</si>
  <si>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</si>
  <si>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</si>
  <si>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</si>
  <si>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</si>
  <si>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</si>
  <si>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</si>
  <si>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</si>
  <si>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</si>
  <si>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</si>
  <si>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</si>
  <si>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</si>
  <si>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</si>
  <si>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</si>
  <si>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</si>
  <si>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</si>
  <si>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</si>
  <si>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</si>
  <si>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</si>
  <si>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</si>
  <si>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</si>
  <si>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</si>
  <si>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</si>
  <si>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</si>
  <si>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</si>
  <si>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</si>
  <si>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</si>
  <si>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</si>
  <si>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</si>
  <si>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</si>
  <si>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</si>
  <si>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</si>
  <si>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</si>
  <si>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</si>
  <si>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</si>
  <si>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</si>
  <si>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</si>
  <si>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</si>
  <si>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</si>
  <si>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</si>
  <si>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</si>
  <si>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</si>
  <si>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</si>
  <si>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</si>
  <si>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</si>
  <si>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</si>
  <si>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</si>
  <si>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</si>
  <si>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</si>
  <si>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</si>
  <si>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</si>
  <si>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</si>
  <si>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</si>
  <si>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</si>
  <si>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</si>
  <si>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</si>
  <si>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</si>
  <si>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</si>
  <si>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</si>
  <si>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</si>
  <si>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</si>
  <si>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</si>
  <si>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</si>
  <si>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</si>
  <si>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</si>
  <si>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</si>
  <si>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</si>
  <si>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</si>
  <si>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</si>
  <si>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</si>
  <si>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</si>
  <si>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</si>
  <si>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</si>
  <si>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</si>
  <si>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</si>
  <si>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</si>
  <si>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</si>
  <si>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</si>
  <si>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</si>
  <si>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</si>
  <si>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</si>
  <si>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</si>
  <si>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</si>
  <si>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</si>
  <si>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</si>
  <si>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</si>
  <si>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</si>
  <si>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</si>
  <si>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</si>
  <si>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</si>
  <si>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</si>
  <si>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</si>
  <si>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</si>
  <si>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</si>
  <si>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</si>
  <si>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</si>
  <si>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</si>
  <si>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</si>
  <si>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</si>
  <si>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</si>
  <si>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</si>
  <si>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</si>
  <si>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</si>
  <si>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</si>
  <si>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</si>
  <si>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</si>
  <si>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</si>
  <si>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</si>
  <si>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</si>
  <si>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</si>
  <si>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</si>
  <si>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</si>
  <si>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</si>
  <si>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</si>
  <si>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</si>
  <si>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</si>
  <si>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</si>
  <si>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</si>
  <si>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</si>
  <si>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</si>
  <si>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</si>
  <si>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</si>
  <si>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</si>
  <si>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</si>
  <si>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</si>
  <si>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</si>
  <si>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</si>
  <si>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</si>
  <si>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</si>
  <si>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</si>
  <si>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</si>
  <si>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</si>
  <si>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</si>
  <si>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</si>
  <si>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</si>
  <si>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</si>
  <si>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</si>
  <si>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</si>
  <si>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</si>
  <si>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</si>
  <si>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</si>
  <si>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</si>
  <si>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</si>
  <si>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</si>
  <si>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</si>
  <si>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</si>
  <si>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</si>
  <si>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</si>
  <si>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</si>
  <si>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</si>
  <si>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</si>
  <si>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</si>
  <si>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</si>
  <si>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</si>
  <si>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</si>
  <si>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</si>
  <si>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</si>
  <si>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</si>
  <si>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</si>
  <si>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</si>
  <si>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</si>
  <si>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</si>
  <si>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</si>
  <si>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</si>
  <si>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</si>
  <si>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</si>
  <si>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</si>
  <si>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</si>
  <si>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</si>
  <si>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</si>
  <si>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</si>
  <si>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</si>
  <si>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</si>
  <si>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</si>
  <si>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</si>
  <si>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</si>
  <si>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</si>
  <si>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</si>
  <si>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</si>
  <si>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</si>
  <si>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</si>
  <si>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</si>
  <si>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</si>
  <si>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</si>
  <si>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</si>
  <si>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</si>
  <si>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</si>
  <si>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</si>
  <si>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</si>
  <si>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</si>
  <si>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</si>
  <si>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</si>
  <si>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</si>
  <si>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</si>
  <si>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</si>
  <si>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</si>
  <si>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</si>
  <si>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</si>
  <si>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</si>
  <si>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</si>
  <si>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</si>
  <si>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</si>
  <si>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</si>
  <si>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</si>
  <si>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</si>
  <si>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</si>
  <si>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</si>
  <si>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</si>
  <si>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</si>
  <si>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</si>
  <si>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</si>
  <si>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</si>
  <si>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</si>
  <si>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</si>
  <si>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</si>
  <si>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</si>
  <si>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</si>
  <si>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</si>
  <si>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</si>
  <si>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</si>
  <si>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</si>
  <si>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</si>
  <si>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</si>
  <si>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</si>
  <si>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</si>
  <si>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</si>
  <si>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</si>
  <si>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</si>
  <si>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</si>
  <si>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</si>
  <si>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</si>
  <si>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</si>
  <si>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</si>
  <si>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</si>
  <si>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</si>
  <si>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</si>
  <si>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</si>
  <si>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</si>
  <si>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</si>
  <si>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</si>
  <si>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</si>
  <si>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</si>
  <si>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</si>
  <si>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</si>
  <si>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</si>
  <si>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</si>
  <si>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</si>
  <si>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</si>
  <si>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</si>
  <si>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</si>
  <si>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</si>
  <si>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</si>
  <si>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</si>
  <si>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</si>
  <si>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</si>
  <si>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</si>
  <si>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</si>
  <si>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</si>
  <si>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</si>
  <si>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</si>
  <si>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</si>
  <si>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</si>
  <si>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</si>
  <si>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</si>
  <si>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</si>
  <si>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</si>
  <si>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</si>
  <si>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</si>
  <si>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</si>
  <si>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</si>
  <si>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</si>
  <si>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</si>
  <si>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</si>
  <si>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</si>
  <si>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</si>
  <si>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</si>
  <si>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</si>
  <si>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</si>
  <si>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</si>
  <si>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</si>
  <si>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</si>
  <si>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</si>
  <si>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</si>
  <si>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</si>
  <si>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</si>
  <si>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</si>
  <si>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</si>
  <si>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</si>
  <si>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</si>
  <si>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</si>
  <si>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</si>
  <si>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</si>
  <si>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</si>
  <si>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</si>
  <si>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</si>
  <si>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</si>
  <si>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</si>
  <si>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</si>
  <si>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</si>
  <si>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</si>
  <si>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</si>
  <si>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</si>
  <si>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</si>
  <si>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</si>
  <si>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</si>
  <si>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</si>
  <si>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</si>
  <si>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</si>
  <si>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</si>
  <si>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</si>
  <si>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</si>
  <si>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</si>
  <si>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</si>
  <si>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</si>
  <si>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</si>
  <si>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</si>
  <si>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</si>
  <si>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</si>
  <si>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</si>
  <si>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</si>
  <si>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</si>
  <si>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</si>
  <si>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</si>
  <si>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</si>
  <si>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</si>
  <si>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</si>
  <si>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</si>
  <si>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</si>
  <si>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</si>
  <si>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</si>
  <si>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</si>
  <si>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</si>
  <si>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</si>
  <si>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</si>
  <si>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</si>
  <si>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</si>
  <si>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</si>
  <si>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</si>
  <si>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</si>
  <si>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</si>
  <si>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</si>
  <si>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</si>
  <si>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</si>
  <si>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</si>
  <si>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</si>
  <si>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</si>
  <si>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</si>
  <si>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</si>
  <si>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</si>
  <si>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</si>
  <si>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</si>
  <si>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</si>
  <si>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</si>
  <si>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</si>
  <si>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</si>
  <si>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</si>
  <si>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</si>
  <si>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</si>
  <si>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</si>
  <si>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</si>
  <si>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</si>
  <si>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</si>
  <si>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</si>
  <si>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</si>
  <si>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</si>
  <si>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</si>
  <si>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</si>
  <si>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</si>
  <si>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</si>
  <si>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</si>
  <si>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</si>
  <si>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</si>
  <si>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</si>
  <si>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</si>
  <si>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</si>
  <si>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</si>
  <si>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</si>
  <si>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</si>
  <si>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</si>
  <si>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</si>
  <si>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</si>
  <si>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</si>
  <si>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</si>
  <si>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</si>
  <si>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</si>
  <si>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</si>
  <si>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</si>
  <si>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</si>
  <si>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</si>
  <si>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</si>
  <si>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</si>
  <si>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</si>
  <si>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</si>
  <si>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</si>
  <si>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</si>
  <si>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</si>
  <si>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</si>
  <si>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</si>
  <si>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</si>
  <si>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</si>
  <si>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</si>
  <si>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</si>
  <si>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</si>
  <si>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</si>
  <si>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</si>
  <si>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</si>
  <si>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</si>
  <si>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</si>
  <si>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</si>
  <si>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</si>
  <si>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</si>
  <si>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</si>
  <si>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</si>
  <si>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</si>
  <si>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</si>
  <si>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</si>
  <si>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</si>
  <si>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</si>
  <si>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</si>
  <si>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</si>
  <si>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</si>
  <si>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</si>
  <si>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</si>
  <si>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</si>
  <si>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</si>
  <si>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</si>
  <si>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</si>
  <si>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</si>
  <si>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</si>
  <si>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</si>
  <si>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</si>
  <si>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</si>
  <si>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</si>
  <si>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</si>
  <si>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</si>
  <si>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</si>
  <si>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</si>
  <si>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</si>
  <si>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</si>
  <si>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</si>
  <si>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</si>
  <si>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</si>
  <si>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</si>
  <si>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</si>
  <si>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</si>
  <si>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</si>
  <si>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</si>
  <si>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</si>
  <si>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</si>
  <si>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</si>
  <si>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</si>
  <si>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</si>
  <si>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</si>
  <si>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</si>
  <si>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</si>
  <si>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</si>
  <si>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</si>
  <si>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</si>
  <si>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</si>
  <si>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</si>
  <si>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</si>
  <si>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</si>
  <si>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</si>
  <si>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</si>
  <si>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</si>
  <si>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</si>
  <si>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</si>
  <si>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</si>
  <si>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</si>
  <si>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</si>
  <si>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</si>
  <si>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</si>
  <si>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</si>
  <si>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</si>
  <si>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</si>
  <si>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</si>
  <si>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</si>
  <si>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</si>
  <si>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</si>
  <si>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</si>
  <si>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</si>
  <si>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</si>
  <si>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</si>
  <si>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</si>
  <si>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</si>
  <si>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</si>
  <si>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</si>
  <si>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</si>
  <si>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</si>
  <si>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</si>
  <si>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</si>
  <si>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</si>
  <si>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</si>
  <si>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</si>
  <si>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</si>
  <si>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</si>
  <si>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</si>
  <si>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</si>
  <si>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</si>
  <si>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</si>
  <si>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</si>
  <si>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</si>
  <si>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</si>
  <si>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</si>
  <si>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</si>
  <si>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</si>
  <si>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</si>
  <si>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</si>
  <si>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</si>
  <si>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</si>
  <si>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</si>
  <si>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</si>
  <si>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</si>
  <si>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</si>
  <si>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</si>
  <si>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</si>
  <si>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</si>
  <si>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</si>
  <si>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</si>
  <si>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</si>
  <si>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</si>
  <si>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</si>
  <si>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</si>
  <si>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</si>
  <si>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</si>
  <si>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</si>
  <si>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</si>
  <si>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</si>
  <si>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</si>
  <si>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</si>
  <si>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</si>
  <si>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</si>
  <si>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</si>
  <si>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</si>
  <si>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</si>
  <si>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</si>
  <si>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</si>
  <si>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</si>
  <si>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</si>
  <si>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</si>
  <si>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</si>
  <si>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</si>
  <si>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</si>
  <si>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</si>
  <si>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</si>
  <si>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</si>
  <si>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</si>
  <si>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</si>
  <si>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</si>
  <si>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</si>
  <si>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</si>
  <si>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</si>
  <si>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</si>
  <si>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</si>
  <si>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</si>
  <si>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</si>
  <si>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</si>
  <si>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</si>
  <si>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</si>
  <si>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</si>
  <si>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</si>
  <si>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</si>
  <si>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</si>
  <si>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</si>
  <si>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</si>
  <si>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</si>
  <si>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</si>
  <si>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</si>
  <si>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</si>
  <si>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</si>
  <si>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</si>
  <si>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</si>
  <si>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</si>
  <si>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</si>
  <si>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</si>
  <si>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</si>
  <si>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</si>
  <si>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</si>
  <si>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</si>
  <si>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</si>
  <si>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</si>
  <si>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</si>
  <si>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</si>
  <si>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</si>
  <si>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</si>
  <si>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</si>
  <si>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</si>
  <si>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</si>
  <si>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</si>
  <si>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</si>
  <si>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</si>
  <si>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</si>
  <si>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</si>
  <si>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</si>
  <si>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</si>
  <si>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</si>
  <si>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</si>
  <si>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</si>
  <si>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</si>
  <si>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</si>
  <si>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</si>
  <si>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</si>
  <si>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</si>
  <si>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</si>
  <si>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</si>
  <si>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</si>
  <si>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</si>
  <si>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</si>
  <si>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</si>
  <si>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</si>
  <si>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</si>
  <si>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</si>
  <si>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</si>
  <si>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</si>
  <si>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</si>
  <si>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</si>
  <si>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</si>
  <si>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</si>
  <si>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</si>
  <si>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</si>
  <si>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</si>
  <si>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</si>
  <si>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</si>
  <si>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</si>
  <si>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</si>
  <si>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</si>
  <si>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</si>
  <si>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</si>
  <si>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</si>
  <si>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</si>
  <si>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</si>
  <si>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</si>
  <si>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</si>
  <si>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</si>
  <si>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</si>
  <si>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</si>
  <si>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</si>
  <si>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</si>
  <si>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</si>
  <si>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</si>
  <si>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</si>
  <si>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</si>
  <si>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</si>
  <si>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</si>
  <si>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</si>
  <si>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</si>
  <si>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</si>
  <si>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</si>
  <si>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</si>
  <si>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</si>
  <si>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</si>
  <si>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</si>
  <si>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</si>
  <si>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</si>
  <si>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</si>
  <si>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</si>
  <si>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</si>
  <si>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</si>
  <si>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</si>
  <si>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</si>
  <si>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</si>
  <si>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</si>
  <si>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</si>
  <si>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</si>
  <si>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</si>
  <si>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</si>
  <si>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</si>
  <si>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</si>
  <si>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</si>
  <si>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</si>
  <si>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</si>
  <si>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</si>
  <si>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</si>
  <si>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</si>
  <si>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</si>
  <si>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</si>
  <si>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</si>
  <si>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</si>
  <si>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</si>
  <si>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</si>
  <si>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</si>
  <si>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</si>
  <si>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</si>
  <si>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</si>
  <si>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</si>
  <si>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</si>
  <si>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</si>
  <si>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</si>
  <si>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</si>
  <si>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</si>
  <si>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</si>
  <si>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</si>
  <si>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</si>
  <si>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</si>
  <si>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</si>
  <si>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</si>
  <si>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</si>
  <si>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</si>
  <si>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</si>
  <si>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</si>
  <si>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</si>
  <si>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</si>
  <si>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</si>
  <si>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</si>
  <si>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</si>
  <si>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</si>
  <si>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</si>
  <si>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</si>
  <si>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</si>
  <si>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</si>
  <si>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</si>
  <si>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</si>
  <si>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</si>
  <si>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</si>
  <si>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</si>
  <si>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</si>
  <si>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</si>
  <si>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</si>
  <si>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</si>
  <si>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</si>
  <si>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</si>
  <si>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</si>
  <si>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</si>
  <si>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</si>
  <si>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</si>
  <si>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</si>
  <si>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</si>
  <si>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</si>
  <si>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</si>
  <si>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</si>
  <si>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</si>
  <si>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</si>
  <si>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</si>
  <si>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</si>
  <si>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</si>
  <si>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</si>
  <si>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</si>
  <si>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</si>
  <si>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</si>
  <si>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</si>
  <si>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</si>
  <si>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</si>
  <si>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</si>
  <si>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</si>
  <si>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</si>
  <si>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</si>
  <si>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</si>
  <si>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</si>
  <si>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</si>
  <si>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</si>
  <si>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</si>
  <si>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</si>
  <si>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</si>
  <si>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</si>
  <si>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</si>
  <si>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</si>
  <si>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</si>
  <si>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</si>
  <si>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</si>
  <si>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</si>
  <si>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</si>
  <si>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</si>
  <si>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</si>
  <si>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</si>
  <si>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</si>
  <si>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</si>
  <si>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</si>
  <si>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</si>
  <si>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</si>
  <si>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</si>
  <si>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</si>
  <si>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</si>
  <si>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</si>
  <si>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</si>
  <si>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</si>
  <si>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</si>
  <si>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</si>
  <si>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</si>
  <si>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</si>
  <si>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</si>
  <si>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</si>
  <si>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</si>
  <si>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</si>
  <si>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</si>
  <si>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</si>
  <si>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</si>
  <si>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</si>
  <si>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</si>
  <si>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</si>
  <si>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</si>
  <si>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</si>
  <si>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</si>
  <si>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</si>
  <si>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</si>
  <si>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</si>
  <si>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</si>
  <si>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</si>
  <si>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</si>
  <si>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</si>
  <si>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</si>
  <si>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</si>
  <si>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</si>
  <si>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</si>
  <si>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</si>
  <si>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</si>
  <si>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</si>
  <si>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</si>
  <si>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</si>
  <si>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</si>
  <si>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</si>
  <si>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</si>
  <si>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</si>
  <si>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</si>
  <si>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</si>
  <si>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</si>
  <si>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</si>
  <si>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</si>
  <si>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</si>
  <si>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</si>
  <si>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</si>
  <si>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</si>
  <si>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</si>
  <si>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</si>
  <si>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</si>
  <si>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</si>
  <si>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</si>
  <si>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</si>
  <si>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</si>
  <si>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</si>
  <si>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</si>
  <si>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</si>
  <si>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</si>
  <si>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</si>
  <si>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</si>
  <si>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</si>
  <si>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</si>
  <si>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</si>
  <si>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</si>
  <si>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</si>
  <si>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</si>
  <si>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</si>
  <si>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</si>
  <si>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</si>
  <si>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</si>
  <si>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</si>
  <si>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</si>
  <si>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</si>
  <si>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</si>
  <si>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</si>
  <si>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</si>
  <si>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</si>
  <si>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</si>
  <si>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</si>
  <si>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</si>
  <si>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</si>
  <si>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</si>
  <si>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</si>
  <si>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</si>
  <si>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</si>
  <si>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</si>
  <si>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</si>
  <si>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</si>
  <si>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</si>
  <si>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</si>
  <si>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</si>
  <si>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</si>
  <si>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</si>
  <si>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</si>
  <si>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</si>
  <si>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</si>
  <si>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</si>
  <si>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</si>
  <si>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</si>
  <si>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</si>
  <si>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</si>
  <si>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</si>
  <si>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</si>
  <si>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</si>
  <si>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</si>
  <si>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</si>
  <si>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</si>
  <si>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</si>
  <si>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</si>
  <si>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</si>
  <si>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</si>
  <si>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</si>
  <si>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</si>
  <si>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</si>
  <si>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</si>
  <si>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</si>
  <si>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</si>
  <si>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</si>
  <si>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</si>
  <si>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</si>
  <si>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</si>
  <si>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</si>
  <si>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</si>
  <si>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</si>
  <si>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</si>
  <si>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</si>
  <si>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</si>
  <si>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</si>
  <si>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</si>
  <si>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</si>
  <si>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</si>
  <si>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</si>
  <si>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</si>
  <si>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</si>
  <si>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</si>
  <si>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</si>
  <si>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</si>
  <si>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</si>
  <si>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</si>
  <si>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</si>
  <si>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</si>
  <si>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</si>
  <si>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</si>
  <si>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</si>
  <si>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</si>
  <si>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</si>
  <si>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</si>
  <si>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</si>
  <si>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</si>
  <si>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</si>
  <si>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</si>
  <si>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</si>
  <si>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</si>
  <si>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</si>
  <si>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</si>
  <si>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</si>
  <si>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</si>
  <si>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</si>
  <si>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</si>
  <si>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</si>
  <si>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</si>
  <si>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</si>
  <si>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</si>
  <si>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</si>
  <si>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</si>
  <si>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</si>
  <si>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</si>
  <si>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</si>
  <si>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</si>
  <si>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</si>
  <si>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</si>
  <si>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</si>
  <si>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</si>
  <si>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</si>
  <si>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</si>
  <si>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</si>
  <si>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</si>
  <si>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</si>
  <si>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</si>
  <si>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</si>
  <si>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</si>
  <si>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</si>
  <si>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</si>
  <si>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</si>
  <si>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</si>
  <si>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</si>
  <si>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</si>
  <si>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</si>
  <si>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</si>
  <si>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</si>
  <si>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</si>
  <si>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</si>
  <si>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</si>
  <si>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</si>
  <si>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</si>
  <si>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</si>
  <si>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</si>
  <si>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</si>
  <si>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</si>
  <si>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</si>
  <si>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</si>
  <si>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</si>
  <si>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</si>
  <si>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</si>
  <si>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</si>
  <si>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</si>
  <si>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</si>
  <si>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</si>
  <si>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</si>
  <si>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</si>
  <si>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</si>
  <si>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</si>
  <si>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</si>
  <si>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</si>
  <si>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</si>
  <si>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</si>
  <si>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</si>
  <si>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</si>
  <si>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</si>
  <si>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</si>
  <si>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</si>
  <si>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</si>
  <si>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</si>
  <si>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</si>
  <si>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</si>
  <si>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</si>
  <si>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</si>
  <si>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</si>
  <si>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</si>
  <si>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</si>
  <si>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</si>
  <si>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</si>
  <si>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</si>
  <si>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</si>
  <si>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</si>
  <si>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</si>
  <si>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</si>
  <si>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</si>
  <si>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</si>
  <si>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</si>
  <si>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</si>
  <si>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</si>
  <si>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</si>
  <si>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</si>
  <si>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</si>
  <si>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</si>
  <si>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</si>
  <si>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</si>
  <si>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</si>
  <si>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</si>
  <si>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</si>
  <si>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</si>
  <si>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</si>
  <si>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</si>
  <si>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</si>
  <si>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</si>
  <si>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</si>
  <si>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</si>
  <si>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</si>
  <si>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</si>
  <si>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</si>
  <si>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</si>
  <si>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</si>
  <si>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</si>
  <si>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</si>
  <si>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</si>
  <si>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</si>
  <si>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</si>
  <si>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</si>
  <si>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</si>
  <si>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</si>
  <si>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</si>
  <si>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</si>
  <si>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</si>
  <si>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</si>
  <si>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</si>
  <si>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</si>
  <si>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</si>
  <si>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</si>
  <si>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</si>
  <si>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</si>
  <si>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</si>
  <si>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</si>
  <si>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</si>
  <si>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</si>
  <si>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</si>
  <si>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</si>
  <si>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</si>
  <si>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</si>
  <si>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</si>
  <si>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</si>
  <si>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</si>
  <si>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</si>
  <si>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</si>
  <si>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</si>
  <si>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</si>
  <si>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</si>
  <si>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</si>
  <si>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</si>
  <si>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</si>
  <si>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</si>
  <si>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</si>
  <si>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</si>
  <si>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</si>
  <si>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</si>
  <si>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</si>
  <si>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</si>
  <si>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</si>
  <si>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</si>
  <si>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</si>
  <si>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</si>
  <si>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</si>
  <si>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</si>
  <si>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</si>
  <si>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</si>
  <si>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</si>
  <si>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</si>
  <si>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</si>
  <si>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</si>
  <si>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</si>
  <si>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</si>
  <si>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</si>
  <si>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</si>
  <si>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</si>
  <si>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</si>
  <si>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</si>
  <si>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</si>
  <si>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</si>
  <si>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</si>
  <si>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</si>
  <si>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</si>
  <si>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</si>
  <si>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</si>
  <si>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</si>
  <si>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</si>
  <si>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</si>
  <si>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</si>
  <si>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</si>
  <si>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</si>
  <si>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</si>
  <si>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</si>
  <si>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</si>
  <si>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</si>
  <si>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</si>
  <si>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</si>
  <si>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</si>
  <si>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</si>
  <si>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</si>
  <si>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</si>
  <si>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</si>
  <si>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</si>
  <si>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</si>
  <si>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</si>
  <si>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</si>
  <si>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</si>
  <si>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</si>
  <si>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</si>
  <si>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</si>
  <si>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</si>
  <si>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</si>
  <si>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</si>
  <si>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</si>
  <si>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</si>
  <si>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</si>
  <si>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</si>
  <si>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</si>
  <si>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</si>
  <si>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</si>
  <si>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</si>
  <si>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</si>
  <si>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</si>
  <si>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</si>
  <si>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</si>
  <si>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</si>
  <si>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</si>
  <si>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</si>
  <si>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</si>
  <si>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</si>
  <si>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</si>
  <si>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</si>
  <si>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</si>
  <si>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</si>
  <si>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</si>
  <si>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</si>
  <si>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</si>
  <si>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</si>
  <si>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</si>
  <si>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</si>
  <si>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</si>
  <si>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</si>
  <si>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</si>
  <si>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</si>
  <si>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</si>
  <si>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</si>
  <si>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</si>
  <si>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</si>
  <si>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</si>
  <si>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</si>
  <si>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</si>
  <si>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</si>
  <si>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</si>
  <si>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</si>
  <si>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</si>
  <si>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</si>
  <si>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</si>
  <si>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</si>
  <si>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</si>
  <si>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</si>
  <si>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</si>
  <si>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</si>
  <si>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</si>
  <si>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</si>
  <si>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</si>
  <si>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</si>
  <si>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</si>
  <si>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</si>
  <si>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</si>
  <si>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</si>
  <si>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</si>
  <si>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</si>
  <si>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</si>
  <si>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</si>
  <si>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</si>
  <si>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</si>
  <si>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</si>
  <si>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</si>
  <si>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</si>
  <si>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</si>
  <si>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</si>
  <si>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</si>
  <si>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</si>
  <si>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</si>
  <si>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</si>
  <si>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</si>
  <si>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</si>
  <si>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</si>
  <si>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</si>
  <si>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</si>
  <si>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</si>
  <si>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</si>
  <si>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</si>
  <si>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</si>
  <si>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</si>
  <si>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</si>
  <si>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</si>
  <si>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</si>
  <si>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</si>
  <si>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</si>
  <si>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</si>
  <si>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</si>
  <si>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</si>
  <si>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</si>
  <si>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</si>
  <si>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</si>
  <si>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</si>
  <si>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</si>
  <si>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</si>
  <si>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</si>
  <si>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</si>
  <si>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</si>
  <si>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</si>
  <si>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</si>
  <si>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</si>
  <si>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</si>
  <si>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</si>
  <si>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</si>
  <si>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</si>
  <si>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</si>
  <si>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</si>
  <si>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</si>
  <si>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</si>
  <si>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</si>
  <si>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</si>
  <si>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</si>
  <si>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</si>
  <si>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</si>
  <si>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</si>
  <si>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</si>
  <si>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</si>
  <si>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</si>
  <si>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</si>
  <si>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</si>
  <si>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</si>
  <si>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</si>
  <si>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</si>
  <si>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</si>
  <si>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</si>
  <si>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</si>
  <si>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</si>
  <si>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</si>
  <si>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</si>
  <si>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</si>
  <si>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</si>
  <si>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</si>
  <si>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</si>
  <si>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</si>
  <si>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</si>
  <si>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</si>
  <si>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</si>
  <si>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</si>
  <si>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</si>
  <si>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</si>
  <si>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</si>
  <si>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</si>
  <si>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</si>
  <si>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</si>
  <si>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</si>
  <si>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</si>
  <si>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</si>
  <si>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</si>
  <si>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</si>
  <si>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</si>
  <si>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</si>
  <si>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</si>
  <si>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</si>
  <si>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</si>
  <si>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</si>
  <si>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</si>
  <si>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</si>
  <si>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</si>
  <si>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</si>
  <si>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</si>
  <si>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</si>
  <si>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</si>
  <si>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</si>
  <si>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</si>
  <si>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</si>
  <si>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</si>
  <si>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</si>
  <si>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</si>
  <si>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</si>
  <si>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</si>
  <si>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</si>
  <si>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</si>
  <si>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</si>
  <si>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</si>
  <si>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</si>
  <si>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</si>
  <si>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</si>
  <si>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</si>
  <si>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</si>
  <si>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</si>
  <si>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</si>
  <si>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</si>
  <si>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</si>
  <si>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</si>
  <si>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</si>
  <si>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</si>
  <si>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</si>
  <si>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</si>
  <si>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</si>
  <si>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</si>
  <si>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</si>
  <si>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</si>
  <si>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</si>
  <si>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</si>
  <si>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</si>
  <si>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</si>
  <si>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</si>
  <si>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</si>
  <si>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</si>
  <si>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</si>
  <si>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</si>
  <si>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</si>
  <si>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</si>
  <si>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</si>
  <si>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</si>
  <si>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</si>
  <si>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</si>
  <si>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</si>
  <si>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</si>
  <si>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</si>
  <si>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</si>
  <si>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</si>
  <si>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</si>
  <si>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</si>
  <si>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</si>
  <si>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</si>
  <si>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</si>
  <si>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</si>
  <si>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</si>
  <si>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</si>
  <si>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</si>
  <si>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</si>
  <si>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</si>
  <si>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</si>
  <si>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</si>
  <si>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</si>
  <si>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</si>
  <si>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</si>
  <si>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</si>
  <si>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</si>
  <si>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</si>
  <si>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</si>
  <si>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</si>
  <si>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</si>
  <si>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</si>
  <si>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</si>
  <si>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</si>
  <si>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</si>
  <si>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</si>
  <si>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</si>
  <si>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</si>
  <si>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</si>
  <si>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</si>
  <si>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</si>
  <si>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</si>
  <si>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</si>
  <si>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</si>
  <si>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</si>
  <si>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</si>
  <si>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</si>
  <si>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</si>
  <si>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</si>
  <si>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</si>
  <si>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</si>
  <si>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</si>
  <si>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</si>
  <si>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</si>
  <si>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</si>
  <si>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</si>
  <si>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</si>
  <si>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</si>
  <si>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</si>
  <si>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</si>
  <si>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</si>
  <si>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</si>
  <si>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</si>
  <si>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</si>
  <si>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</si>
  <si>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</si>
  <si>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</si>
  <si>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</si>
  <si>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</si>
  <si>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</si>
  <si>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</si>
  <si>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</si>
  <si>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</si>
  <si>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</si>
  <si>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</si>
  <si>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</si>
  <si>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</si>
  <si>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</si>
  <si>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</si>
  <si>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</si>
  <si>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</si>
  <si>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</si>
  <si>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</si>
  <si>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</si>
  <si>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</si>
  <si>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</si>
  <si>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</si>
  <si>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</si>
  <si>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</si>
  <si>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</si>
  <si>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</si>
  <si>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</si>
  <si>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</si>
  <si>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</si>
  <si>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</si>
  <si>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</si>
  <si>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</si>
  <si>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</si>
  <si>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</si>
  <si>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</si>
  <si>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</si>
  <si>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</si>
  <si>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</si>
  <si>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</si>
  <si>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</si>
  <si>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</si>
  <si>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</si>
  <si>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</si>
  <si>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</si>
  <si>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</si>
  <si>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</si>
  <si>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</si>
  <si>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</si>
  <si>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</si>
  <si>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</si>
  <si>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</si>
  <si>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</si>
  <si>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</si>
  <si>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</si>
  <si>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</si>
  <si>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</si>
  <si>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</si>
  <si>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</si>
  <si>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</si>
  <si>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</si>
  <si>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</si>
  <si>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</si>
  <si>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</si>
  <si>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</si>
  <si>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</si>
  <si>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</si>
  <si>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</si>
  <si>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</si>
  <si>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</si>
  <si>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</si>
  <si>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</si>
  <si>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</si>
  <si>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</si>
  <si>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</si>
  <si>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</si>
  <si>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</si>
  <si>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</si>
  <si>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</si>
  <si>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</si>
  <si>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</si>
  <si>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</si>
  <si>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</si>
  <si>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</si>
  <si>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</si>
  <si>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</si>
  <si>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</si>
  <si>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</si>
  <si>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</si>
  <si>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</si>
  <si>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</si>
  <si>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</si>
  <si>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</si>
  <si>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</si>
  <si>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</si>
  <si>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</si>
  <si>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</si>
  <si>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</si>
  <si>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</si>
  <si>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</si>
  <si>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</si>
  <si>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</si>
  <si>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</si>
  <si>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</si>
  <si>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</si>
  <si>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</si>
  <si>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</si>
  <si>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</si>
  <si>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</si>
  <si>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</si>
  <si>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</si>
  <si>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</si>
  <si>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</si>
  <si>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</si>
  <si>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</si>
  <si>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</si>
  <si>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</si>
  <si>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</si>
  <si>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</si>
  <si>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</si>
  <si>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</si>
  <si>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</si>
  <si>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</si>
  <si>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</si>
  <si>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</si>
  <si>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</si>
  <si>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</si>
  <si>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</si>
  <si>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</si>
  <si>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</si>
  <si>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</si>
  <si>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</si>
  <si>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</si>
  <si>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</si>
  <si>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</si>
  <si>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</si>
  <si>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</si>
  <si>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</si>
  <si>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</si>
  <si>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</si>
  <si>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</si>
  <si>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</si>
  <si>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</si>
  <si>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</si>
  <si>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</si>
  <si>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</si>
  <si>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</si>
  <si>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</si>
  <si>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</si>
  <si>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</si>
  <si>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</si>
  <si>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</si>
  <si>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</si>
  <si>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</si>
  <si>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</si>
  <si>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</si>
  <si>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</si>
  <si>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</si>
  <si>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</si>
  <si>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</si>
  <si>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</si>
  <si>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</si>
  <si>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</si>
  <si>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</si>
  <si>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</si>
  <si>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</si>
  <si>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</si>
  <si>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</si>
  <si>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</si>
  <si>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</si>
  <si>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</si>
  <si>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</si>
  <si>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</si>
  <si>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</si>
  <si>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</si>
  <si>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</si>
  <si>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</si>
  <si>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</si>
  <si>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</si>
  <si>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</si>
  <si>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</si>
  <si>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</si>
  <si>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</si>
  <si>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</si>
  <si>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</si>
  <si>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</si>
  <si>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</si>
  <si>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</si>
  <si>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</si>
  <si>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</si>
  <si>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</si>
  <si>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</si>
  <si>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</si>
  <si>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</si>
  <si>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</si>
  <si>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</si>
  <si>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</si>
  <si>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</si>
  <si>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</si>
  <si>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</si>
  <si>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</si>
  <si>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</si>
  <si>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</si>
  <si>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</si>
  <si>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</si>
  <si>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</si>
  <si>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</si>
  <si>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</si>
  <si>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</si>
  <si>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</si>
  <si>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</si>
  <si>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</si>
  <si>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</si>
  <si>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</si>
  <si>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</si>
  <si>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</si>
  <si>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</si>
  <si>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</si>
  <si>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</si>
  <si>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</si>
  <si>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</si>
  <si>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</si>
  <si>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</si>
  <si>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</si>
  <si>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</si>
  <si>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</si>
  <si>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</si>
  <si>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</si>
  <si>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</si>
  <si>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</si>
  <si>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</si>
  <si>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</si>
  <si>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</si>
  <si>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</si>
  <si>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</si>
  <si>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</si>
  <si>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</si>
  <si>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</si>
  <si>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</si>
  <si>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</si>
  <si>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</si>
  <si>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</si>
  <si>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</si>
  <si>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</si>
  <si>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</si>
  <si>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</si>
  <si>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</si>
  <si>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</si>
  <si>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</si>
  <si>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</si>
  <si>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</si>
  <si>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</si>
  <si>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</si>
  <si>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</si>
  <si>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</si>
  <si>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</si>
  <si>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</si>
  <si>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</si>
  <si>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</si>
  <si>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</si>
  <si>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</si>
  <si>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</si>
  <si>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</si>
  <si>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</si>
  <si>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</si>
  <si>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</si>
  <si>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</si>
  <si>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</si>
  <si>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</si>
  <si>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</si>
  <si>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</si>
  <si>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</si>
  <si>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</si>
  <si>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</si>
  <si>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</si>
  <si>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</si>
  <si>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</si>
  <si>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</si>
  <si>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</si>
  <si>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</si>
  <si>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</si>
  <si>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</si>
  <si>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</si>
  <si>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</si>
  <si>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</si>
  <si>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</si>
  <si>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</si>
  <si>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</si>
  <si>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</si>
  <si>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</si>
  <si>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</si>
  <si>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</si>
  <si>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</si>
  <si>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</si>
  <si>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</si>
  <si>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</si>
  <si>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</si>
  <si>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</si>
  <si>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</si>
  <si>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</si>
  <si>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</si>
  <si>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</si>
  <si>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</si>
  <si>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</si>
  <si>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</si>
  <si>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</si>
  <si>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</si>
  <si>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</si>
  <si>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</si>
  <si>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</si>
  <si>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</si>
  <si>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</si>
  <si>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</si>
  <si>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</si>
  <si>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</si>
  <si>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</si>
  <si>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</si>
  <si>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</si>
  <si>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</si>
  <si>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</si>
  <si>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</si>
  <si>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</si>
  <si>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</si>
  <si>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</si>
  <si>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</si>
  <si>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</si>
  <si>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</si>
  <si>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</si>
  <si>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</si>
  <si>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</si>
  <si>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</si>
  <si>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</si>
  <si>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</si>
  <si>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</si>
  <si>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</si>
  <si>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</si>
  <si>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</si>
  <si>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</si>
  <si>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</si>
  <si>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</si>
  <si>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</si>
  <si>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</si>
  <si>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</si>
  <si>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</si>
  <si>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</si>
  <si>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</si>
  <si>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</si>
  <si>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</si>
  <si>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</si>
  <si>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</si>
  <si>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</si>
  <si>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</si>
  <si>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</si>
  <si>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</si>
  <si>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</si>
  <si>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</si>
  <si>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</si>
  <si>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</si>
  <si>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</si>
  <si>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</si>
  <si>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</si>
  <si>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</si>
  <si>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</si>
  <si>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</si>
  <si>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</si>
  <si>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</si>
  <si>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</si>
  <si>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</si>
  <si>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</si>
  <si>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</si>
  <si>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</si>
  <si>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</si>
  <si>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</si>
  <si>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</si>
  <si>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</si>
  <si>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</si>
  <si>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</si>
  <si>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</si>
  <si>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</si>
  <si>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</si>
  <si>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</si>
  <si>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</si>
  <si>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</si>
  <si>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</si>
  <si>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</si>
  <si>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</si>
  <si>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</si>
  <si>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</si>
  <si>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</si>
  <si>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</si>
  <si>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</si>
  <si>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</si>
  <si>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</si>
  <si>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</si>
  <si>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</si>
  <si>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</si>
  <si>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</si>
  <si>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</si>
  <si>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</si>
  <si>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</si>
  <si>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</si>
  <si>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</si>
  <si>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</si>
  <si>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</si>
  <si>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</si>
  <si>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</si>
  <si>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</si>
  <si>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</si>
  <si>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</si>
  <si>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</si>
  <si>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</si>
  <si>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</si>
  <si>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</si>
  <si>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</si>
  <si>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</si>
  <si>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</si>
  <si>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</si>
  <si>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</si>
  <si>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</si>
  <si>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</si>
  <si>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</si>
  <si>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</si>
  <si>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</si>
  <si>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</si>
  <si>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</si>
  <si>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</si>
  <si>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</si>
  <si>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</si>
  <si>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</si>
  <si>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</si>
  <si>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</si>
  <si>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</si>
  <si>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</si>
  <si>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</si>
  <si>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</si>
  <si>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</si>
  <si>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</si>
  <si>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</si>
  <si>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</si>
  <si>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</si>
  <si>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</si>
  <si>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</si>
  <si>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</si>
  <si>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</si>
  <si>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</si>
  <si>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</si>
  <si>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</si>
  <si>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</si>
  <si>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</si>
  <si>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</si>
  <si>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</si>
  <si>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</si>
  <si>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</si>
  <si>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</si>
  <si>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</si>
  <si>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</si>
  <si>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</si>
  <si>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</si>
  <si>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</si>
  <si>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</si>
  <si>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</si>
  <si>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</si>
  <si>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</si>
  <si>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</si>
  <si>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</si>
  <si>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</si>
  <si>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</si>
  <si>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</si>
  <si>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</si>
  <si>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</si>
  <si>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</si>
  <si>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</si>
  <si>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</si>
  <si>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</si>
  <si>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</si>
  <si>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</si>
  <si>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</si>
  <si>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</si>
  <si>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</si>
  <si>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</si>
  <si>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</si>
  <si>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</si>
  <si>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</si>
  <si>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</si>
  <si>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</si>
  <si>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</si>
  <si>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</si>
  <si>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</si>
  <si>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</si>
  <si>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</si>
  <si>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</si>
  <si>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</si>
  <si>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</si>
  <si>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</si>
  <si>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</si>
  <si>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</si>
  <si>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</si>
  <si>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</si>
  <si>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</si>
  <si>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</si>
  <si>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</si>
  <si>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</si>
  <si>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</si>
  <si>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</si>
  <si>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</si>
  <si>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</si>
  <si>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</si>
  <si>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</si>
  <si>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</si>
  <si>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</si>
  <si>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</si>
  <si>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</si>
  <si>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</si>
  <si>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</si>
  <si>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</si>
  <si>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</si>
  <si>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</si>
  <si>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</si>
  <si>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</si>
  <si>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</si>
  <si>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</si>
  <si>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</si>
  <si>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</si>
  <si>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</si>
  <si>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</si>
  <si>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</si>
  <si>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</si>
  <si>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</si>
  <si>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</si>
  <si>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</si>
  <si>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</si>
  <si>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</si>
  <si>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</si>
  <si>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</si>
  <si>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</si>
  <si>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</si>
  <si>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</si>
  <si>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</si>
  <si>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</si>
  <si>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</si>
  <si>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</si>
  <si>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</si>
  <si>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</si>
  <si>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</si>
  <si>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</si>
  <si>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</si>
  <si>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</si>
  <si>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</si>
  <si>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</si>
  <si>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</si>
  <si>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</si>
  <si>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</si>
  <si>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</si>
  <si>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</si>
  <si>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</si>
  <si>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</si>
  <si>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</si>
  <si>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</si>
  <si>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</si>
  <si>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</si>
  <si>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</si>
  <si>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</si>
  <si>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</si>
  <si>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</si>
  <si>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</si>
  <si>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</si>
  <si>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</si>
  <si>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</si>
  <si>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</si>
  <si>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</si>
  <si>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</si>
  <si>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</si>
  <si>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</si>
  <si>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</si>
  <si>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</si>
  <si>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</si>
  <si>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</si>
  <si>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</si>
  <si>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</si>
  <si>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</si>
  <si>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</si>
  <si>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</si>
  <si>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</si>
  <si>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</si>
  <si>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</si>
  <si>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</si>
  <si>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</si>
  <si>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</si>
  <si>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</si>
  <si>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</si>
  <si>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</si>
  <si>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</si>
  <si>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</si>
  <si>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</si>
  <si>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</si>
  <si>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</si>
  <si>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</si>
  <si>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</si>
  <si>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</si>
  <si>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</si>
  <si>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</si>
  <si>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</si>
  <si>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</si>
  <si>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</si>
  <si>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</si>
  <si>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</si>
  <si>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</si>
  <si>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</si>
  <si>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</si>
  <si>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</si>
  <si>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</si>
  <si>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</si>
  <si>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</si>
  <si>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</si>
  <si>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</si>
  <si>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</si>
  <si>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</si>
  <si>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</si>
  <si>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</si>
  <si>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</si>
  <si>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</si>
  <si>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</si>
  <si>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</si>
  <si>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</si>
  <si>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</si>
  <si>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</si>
  <si>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</si>
  <si>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</si>
  <si>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</si>
  <si>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</si>
  <si>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</si>
  <si>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</si>
  <si>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</si>
  <si>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</si>
  <si>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</si>
  <si>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</si>
  <si>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</si>
  <si>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</si>
  <si>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</si>
  <si>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</si>
  <si>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</si>
  <si>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</si>
  <si>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</si>
  <si>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</si>
  <si>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</si>
  <si>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</si>
  <si>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</si>
  <si>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</si>
  <si>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</si>
  <si>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</si>
  <si>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</si>
  <si>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</si>
  <si>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</si>
  <si>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</si>
  <si>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</si>
  <si>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</si>
  <si>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</si>
  <si>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</si>
  <si>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</si>
  <si>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</si>
  <si>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</si>
  <si>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</si>
  <si>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</si>
  <si>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</si>
  <si>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</si>
  <si>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</si>
  <si>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</si>
  <si>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</si>
  <si>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</si>
  <si>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</si>
  <si>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</si>
  <si>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</si>
  <si>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</si>
  <si>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</si>
  <si>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</si>
  <si>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</si>
  <si>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</si>
  <si>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</si>
  <si>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</si>
  <si>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</si>
  <si>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</si>
  <si>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</si>
  <si>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</si>
  <si>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</si>
  <si>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</si>
  <si>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</si>
  <si>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</si>
  <si>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</si>
  <si>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</si>
  <si>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</si>
  <si>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</si>
  <si>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</si>
  <si>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</si>
  <si>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</si>
  <si>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</si>
  <si>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</si>
  <si>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</si>
  <si>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</si>
  <si>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</si>
  <si>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</si>
  <si>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</si>
  <si>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</si>
  <si>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</si>
  <si>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</si>
  <si>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</si>
  <si>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</si>
  <si>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</si>
  <si>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</si>
  <si>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</si>
  <si>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</si>
  <si>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</si>
  <si>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</si>
  <si>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</si>
  <si>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</si>
  <si>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</si>
  <si>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</si>
  <si>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</si>
  <si>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</si>
  <si>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</si>
  <si>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</si>
  <si>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</si>
  <si>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</si>
  <si>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</si>
  <si>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</si>
  <si>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</si>
  <si>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</si>
  <si>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</si>
  <si>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</si>
  <si>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</si>
  <si>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</si>
  <si>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</si>
  <si>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</si>
  <si>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</si>
  <si>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</si>
  <si>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</si>
  <si>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</si>
  <si>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</si>
  <si>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</si>
  <si>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</si>
  <si>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</si>
  <si>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</si>
  <si>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</si>
  <si>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</si>
  <si>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</si>
  <si>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</si>
  <si>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</si>
  <si>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</si>
  <si>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</si>
  <si>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</si>
  <si>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</si>
  <si>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</si>
  <si>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</si>
  <si>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</si>
  <si>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</si>
  <si>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</si>
  <si>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</si>
  <si>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</si>
  <si>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</si>
  <si>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</si>
  <si>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</si>
  <si>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</si>
  <si>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</si>
  <si>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</si>
  <si>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</si>
  <si>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</si>
  <si>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</si>
  <si>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</si>
  <si>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</si>
  <si>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</si>
  <si>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</si>
  <si>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</si>
  <si>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</si>
  <si>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</si>
  <si>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</si>
  <si>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</si>
  <si>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</si>
  <si>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</si>
  <si>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</si>
  <si>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</si>
  <si>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</si>
  <si>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</si>
  <si>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</si>
  <si>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</si>
  <si>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</si>
  <si>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</si>
  <si>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</si>
  <si>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</si>
  <si>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</si>
  <si>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</si>
  <si>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</si>
  <si>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</si>
  <si>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</si>
  <si>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</si>
  <si>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</si>
  <si>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</si>
  <si>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</si>
  <si>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</si>
  <si>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</si>
  <si>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</si>
  <si>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</si>
  <si>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</si>
  <si>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</si>
  <si>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</si>
  <si>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</si>
  <si>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</si>
  <si>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</si>
  <si>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</si>
  <si>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</si>
  <si>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</si>
  <si>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</si>
  <si>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</si>
  <si>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</si>
  <si>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</si>
  <si>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</si>
  <si>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</si>
  <si>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</si>
  <si>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</si>
  <si>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</si>
  <si>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</si>
  <si>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</si>
  <si>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</si>
  <si>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</si>
  <si>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</si>
  <si>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</si>
  <si>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</si>
  <si>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</si>
  <si>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</si>
  <si>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</si>
  <si>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</si>
  <si>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</si>
  <si>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</si>
  <si>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</si>
  <si>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</si>
  <si>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</si>
  <si>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</si>
  <si>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</si>
  <si>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</si>
  <si>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</si>
  <si>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</si>
  <si>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</si>
  <si>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</si>
  <si>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</si>
  <si>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</si>
  <si>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</si>
  <si>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</si>
  <si>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</si>
  <si>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</si>
  <si>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</si>
  <si>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</si>
  <si>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</si>
  <si>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</si>
  <si>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</si>
  <si>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</si>
  <si>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</si>
  <si>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</si>
  <si>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</si>
  <si>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</si>
  <si>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</si>
  <si>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</si>
  <si>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</si>
  <si>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</si>
  <si>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</si>
  <si>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</si>
  <si>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</si>
  <si>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</si>
  <si>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</si>
  <si>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</si>
  <si>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</si>
  <si>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</si>
  <si>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</si>
  <si>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</si>
  <si>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</si>
  <si>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</si>
  <si>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</si>
  <si>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</si>
  <si>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</si>
  <si>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</si>
  <si>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</si>
  <si>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</si>
  <si>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</si>
  <si>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</si>
  <si>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</si>
  <si>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</si>
  <si>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</si>
  <si>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</si>
  <si>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</si>
  <si>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</si>
  <si>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</si>
  <si>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</si>
  <si>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</si>
  <si>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</si>
  <si>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</si>
  <si>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</si>
  <si>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</si>
  <si>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</si>
  <si>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</si>
  <si>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</si>
  <si>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</si>
  <si>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</si>
  <si>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</si>
  <si>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</si>
  <si>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</si>
  <si>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</si>
  <si>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</si>
  <si>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</si>
  <si>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</si>
  <si>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</si>
  <si>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</si>
  <si>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</si>
  <si>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</si>
  <si>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</si>
  <si>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</si>
  <si>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</si>
  <si>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</si>
  <si>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</si>
  <si>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</si>
  <si>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</si>
  <si>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</si>
  <si>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</si>
  <si>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</si>
  <si>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</si>
  <si>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</si>
  <si>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</si>
  <si>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</si>
  <si>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</si>
  <si>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</si>
  <si>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</si>
  <si>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</si>
  <si>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</si>
  <si>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</si>
  <si>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</si>
  <si>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</si>
  <si>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</si>
  <si>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</si>
  <si>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</si>
  <si>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</si>
  <si>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</si>
  <si>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</si>
  <si>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</si>
  <si>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</si>
  <si>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</si>
  <si>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</si>
  <si>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</si>
  <si>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</si>
  <si>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</si>
  <si>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</si>
  <si>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</si>
  <si>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</si>
  <si>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</si>
  <si>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</si>
  <si>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</si>
  <si>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</si>
  <si>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</si>
  <si>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</si>
  <si>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</si>
  <si>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</si>
  <si>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</si>
  <si>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</si>
  <si>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</si>
  <si>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</si>
  <si>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</si>
  <si>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</si>
  <si>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</si>
  <si>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</si>
  <si>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</si>
  <si>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</si>
  <si>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</si>
  <si>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</si>
  <si>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</si>
  <si>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</si>
  <si>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</si>
  <si>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</si>
  <si>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</si>
  <si>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</si>
  <si>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</si>
  <si>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</si>
  <si>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</si>
  <si>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</si>
  <si>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</si>
  <si>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</si>
  <si>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</si>
  <si>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</si>
  <si>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</si>
  <si>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</si>
  <si>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</si>
  <si>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</si>
  <si>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</si>
  <si>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</si>
  <si>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</si>
  <si>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</si>
  <si>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</si>
  <si>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</si>
  <si>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</si>
  <si>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</si>
  <si>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</si>
  <si>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</si>
  <si>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</si>
  <si>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</si>
  <si>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</si>
  <si>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</si>
  <si>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</si>
  <si>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</si>
  <si>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</si>
  <si>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</si>
  <si>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</si>
  <si>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</si>
  <si>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</si>
  <si>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</si>
  <si>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</si>
  <si>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</si>
  <si>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</si>
  <si>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</si>
  <si>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</si>
  <si>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</si>
  <si>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</si>
  <si>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</si>
  <si>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</si>
  <si>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</si>
  <si>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</si>
  <si>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</si>
  <si>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</si>
  <si>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</si>
  <si>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</si>
  <si>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</si>
  <si>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</si>
  <si>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</si>
  <si>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</si>
  <si>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</si>
  <si>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</si>
  <si>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</si>
  <si>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</si>
  <si>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</si>
  <si>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</si>
  <si>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</si>
  <si>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</si>
  <si>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</si>
  <si>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</si>
  <si>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</si>
  <si>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</si>
  <si>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</si>
  <si>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</si>
  <si>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</si>
  <si>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</si>
  <si>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</si>
  <si>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</si>
  <si>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</si>
  <si>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</si>
  <si>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</si>
  <si>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</si>
  <si>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</si>
  <si>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</si>
  <si>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</si>
  <si>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</si>
  <si>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</si>
  <si>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</si>
  <si>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</si>
  <si>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</si>
  <si>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</si>
  <si>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</si>
  <si>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</si>
  <si>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</si>
  <si>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</si>
  <si>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</si>
  <si>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</si>
  <si>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</si>
  <si>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</si>
  <si>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</si>
  <si>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</si>
  <si>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</si>
  <si>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</si>
  <si>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</si>
  <si>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</si>
  <si>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</si>
  <si>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</si>
  <si>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</si>
  <si>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</si>
  <si>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</si>
  <si>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</si>
  <si>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</si>
  <si>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</si>
  <si>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</si>
  <si>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</si>
  <si>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</si>
  <si>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</si>
  <si>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</si>
  <si>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</si>
  <si>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</si>
  <si>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</si>
  <si>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</si>
  <si>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</si>
  <si>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</si>
  <si>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</si>
  <si>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</si>
  <si>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</si>
  <si>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</si>
  <si>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</si>
  <si>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</si>
  <si>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</si>
  <si>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</si>
  <si>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</si>
  <si>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</si>
  <si>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</si>
  <si>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</si>
  <si>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</si>
  <si>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</si>
  <si>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</si>
  <si>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</si>
  <si>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</si>
  <si>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</si>
  <si>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</si>
  <si>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</si>
  <si>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</si>
  <si>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</si>
  <si>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</si>
  <si>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</si>
  <si>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</si>
  <si>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</si>
  <si>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</si>
  <si>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</si>
  <si>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</si>
  <si>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</si>
  <si>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</si>
  <si>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</si>
  <si>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</si>
  <si>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</si>
  <si>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</si>
  <si>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</si>
  <si>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</si>
  <si>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</si>
  <si>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</si>
  <si>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</si>
  <si>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</si>
  <si>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</si>
  <si>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</si>
  <si>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</si>
  <si>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</si>
  <si>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</si>
  <si>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</si>
  <si>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</si>
  <si>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</si>
  <si>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</si>
  <si>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</si>
  <si>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</si>
  <si>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</si>
  <si>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</si>
  <si>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</si>
  <si>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</si>
  <si>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</si>
  <si>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</si>
  <si>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</si>
  <si>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</si>
  <si>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</si>
  <si>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</si>
  <si>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</si>
  <si>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</si>
  <si>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</si>
  <si>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</si>
  <si>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</si>
  <si>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</si>
  <si>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</si>
  <si>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</si>
  <si>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</si>
  <si>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</si>
  <si>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</si>
  <si>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</si>
  <si>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</si>
  <si>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</si>
  <si>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</si>
  <si>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</si>
  <si>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</si>
  <si>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</si>
  <si>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</si>
  <si>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</si>
  <si>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</si>
  <si>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</si>
  <si>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</si>
  <si>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</si>
  <si>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</si>
  <si>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</si>
  <si>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</si>
  <si>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</si>
  <si>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</si>
  <si>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</si>
  <si>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</si>
  <si>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</si>
  <si>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</si>
  <si>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</si>
  <si>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</si>
  <si>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</si>
  <si>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</si>
  <si>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</si>
  <si>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</si>
  <si>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</si>
  <si>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</si>
  <si>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</si>
  <si>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</si>
  <si>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</si>
  <si>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</si>
  <si>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</si>
  <si>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</si>
  <si>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</si>
  <si>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</si>
  <si>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</si>
  <si>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</si>
  <si>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</si>
  <si>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</si>
  <si>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</si>
  <si>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</si>
  <si>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</si>
  <si>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</si>
  <si>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</si>
  <si>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</si>
  <si>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</si>
  <si>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</si>
  <si>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</si>
  <si>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</si>
  <si>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</si>
  <si>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</si>
  <si>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</si>
  <si>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</si>
  <si>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</si>
  <si>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</si>
  <si>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</si>
  <si>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</si>
  <si>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</si>
  <si>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</si>
  <si>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</si>
  <si>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</si>
  <si>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</si>
  <si>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</si>
  <si>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</si>
  <si>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</si>
  <si>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</si>
  <si>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</si>
  <si>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</si>
  <si>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</si>
  <si>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</si>
  <si>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</si>
  <si>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</si>
  <si>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</si>
  <si>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</si>
  <si>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</si>
  <si>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</si>
  <si>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</si>
  <si>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</si>
  <si>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</si>
  <si>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</si>
  <si>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</si>
  <si>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</si>
  <si>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</si>
  <si>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</si>
  <si>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</si>
  <si>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</si>
  <si>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</si>
  <si>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</si>
  <si>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</si>
  <si>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</si>
  <si>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</si>
  <si>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</si>
  <si>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</si>
  <si>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</si>
  <si>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</si>
  <si>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</si>
  <si>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</si>
  <si>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</si>
  <si>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</si>
  <si>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</si>
  <si>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</si>
  <si>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</si>
  <si>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</si>
  <si>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</si>
  <si>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</si>
  <si>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</si>
  <si>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</si>
  <si>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</si>
  <si>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</si>
  <si>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</si>
  <si>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</si>
  <si>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</si>
  <si>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</si>
  <si>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</si>
  <si>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</si>
  <si>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</si>
  <si>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</si>
  <si>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</si>
  <si>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</si>
  <si>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</si>
  <si>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</si>
  <si>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</si>
  <si>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</si>
  <si>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</si>
  <si>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</si>
  <si>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</si>
  <si>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</si>
  <si>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</si>
  <si>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</si>
  <si>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</si>
  <si>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</si>
  <si>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</si>
  <si>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</si>
  <si>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</si>
  <si>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</si>
  <si>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</si>
  <si>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</si>
  <si>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</si>
  <si>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</si>
  <si>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</si>
  <si>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</si>
  <si>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</si>
  <si>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</si>
  <si>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</si>
  <si>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</si>
  <si>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</si>
  <si>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</si>
  <si>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</si>
  <si>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</si>
  <si>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</si>
  <si>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</si>
  <si>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</si>
  <si>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</si>
  <si>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</si>
  <si>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</si>
  <si>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</si>
  <si>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</si>
  <si>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</si>
  <si>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</si>
  <si>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</si>
  <si>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</si>
  <si>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</si>
  <si>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</si>
  <si>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</si>
  <si>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</si>
  <si>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</si>
  <si>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</si>
  <si>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</si>
  <si>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</si>
  <si>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</si>
  <si>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</si>
  <si>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</si>
  <si>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</si>
  <si>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</si>
  <si>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</si>
  <si>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</si>
  <si>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</si>
  <si>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</si>
  <si>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</si>
  <si>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</si>
  <si>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</si>
  <si>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</si>
  <si>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</si>
  <si>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</si>
  <si>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</si>
  <si>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</si>
  <si>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</si>
  <si>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</si>
  <si>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</si>
  <si>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</si>
  <si>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</si>
  <si>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</si>
  <si>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</si>
  <si>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</si>
  <si>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</si>
  <si>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</si>
  <si>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</si>
  <si>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</si>
  <si>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</si>
  <si>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</si>
  <si>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</si>
  <si>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</si>
  <si>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</si>
  <si>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</si>
  <si>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</si>
  <si>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</si>
  <si>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</si>
  <si>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</si>
  <si>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</si>
  <si>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</si>
  <si>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</si>
  <si>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</si>
  <si>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</si>
  <si>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</si>
  <si>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</si>
  <si>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</si>
  <si>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</si>
  <si>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</si>
  <si>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</si>
  <si>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</si>
  <si>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</si>
  <si>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</si>
  <si>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</si>
  <si>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</si>
  <si>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</si>
  <si>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</si>
  <si>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</si>
  <si>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</si>
  <si>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</si>
  <si>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</si>
  <si>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</si>
  <si>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</si>
  <si>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</si>
  <si>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</si>
  <si>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</si>
  <si>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</si>
  <si>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</si>
  <si>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</si>
  <si>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</si>
  <si>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</si>
  <si>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</si>
  <si>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</si>
  <si>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</si>
  <si>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</si>
  <si>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</si>
  <si>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</si>
  <si>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</si>
  <si>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</si>
  <si>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</si>
  <si>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</si>
  <si>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</si>
  <si>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</si>
  <si>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</si>
  <si>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</si>
  <si>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</si>
  <si>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</si>
  <si>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</si>
  <si>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</si>
  <si>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</si>
  <si>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</si>
  <si>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</si>
  <si>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</si>
  <si>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</si>
  <si>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</si>
  <si>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</si>
  <si>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</si>
  <si>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</si>
  <si>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</si>
  <si>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</si>
  <si>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</si>
  <si>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</si>
  <si>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</si>
  <si>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</si>
  <si>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</si>
  <si>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</si>
  <si>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</si>
  <si>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</si>
  <si>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</si>
  <si>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</si>
  <si>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</si>
  <si>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</si>
  <si>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</si>
  <si>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</si>
  <si>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</si>
  <si>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</si>
  <si>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</si>
  <si>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</si>
  <si>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</si>
  <si>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</si>
  <si>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</si>
  <si>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</si>
  <si>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</si>
  <si>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</si>
  <si>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</si>
  <si>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</si>
  <si>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</si>
  <si>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</si>
  <si>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</si>
  <si>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</si>
  <si>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</si>
  <si>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</si>
  <si>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</si>
  <si>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</si>
  <si>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</si>
  <si>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</si>
  <si>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</si>
  <si>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</si>
  <si>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</si>
  <si>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</si>
  <si>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</si>
  <si>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</si>
  <si>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</si>
  <si>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</si>
  <si>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</si>
  <si>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</si>
  <si>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</si>
  <si>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</si>
  <si>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</si>
  <si>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</si>
  <si>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</si>
  <si>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</si>
  <si>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</si>
  <si>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</si>
  <si>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</si>
  <si>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</si>
  <si>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</si>
  <si>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</si>
  <si>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</si>
  <si>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</si>
  <si>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</si>
  <si>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</si>
  <si>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</si>
  <si>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</si>
  <si>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</si>
  <si>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</si>
  <si>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</si>
  <si>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</si>
  <si>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</si>
  <si>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</si>
  <si>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</si>
  <si>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</si>
  <si>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</si>
  <si>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</si>
  <si>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</si>
  <si>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</si>
  <si>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</si>
  <si>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</si>
  <si>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</si>
  <si>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</si>
  <si>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</si>
  <si>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</si>
  <si>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</si>
  <si>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</si>
  <si>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</si>
  <si>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</si>
  <si>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</si>
  <si>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</si>
  <si>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</si>
  <si>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</si>
  <si>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</si>
  <si>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</si>
  <si>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</si>
  <si>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</si>
  <si>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</si>
  <si>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</si>
  <si>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</si>
  <si>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</si>
  <si>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</si>
  <si>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</si>
  <si>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</si>
  <si>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</si>
  <si>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</si>
  <si>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</si>
  <si>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</si>
  <si>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</si>
  <si>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</si>
  <si>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</si>
  <si>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</si>
  <si>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</si>
  <si>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</si>
  <si>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</si>
  <si>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</si>
  <si>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</si>
  <si>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</si>
  <si>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</si>
  <si>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</si>
  <si>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</si>
  <si>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</si>
  <si>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</si>
  <si>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</si>
  <si>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</si>
  <si>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</si>
  <si>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</si>
  <si>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</si>
  <si>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</si>
  <si>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</si>
  <si>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</si>
  <si>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</si>
  <si>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</si>
  <si>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</si>
  <si>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</si>
  <si>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</si>
  <si>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</si>
  <si>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</si>
  <si>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</si>
  <si>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</si>
  <si>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</si>
  <si>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</si>
  <si>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</si>
  <si>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</si>
  <si>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</si>
  <si>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</si>
  <si>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</si>
  <si>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</si>
  <si>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</si>
  <si>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</si>
  <si>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</si>
  <si>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</si>
  <si>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</si>
  <si>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</si>
  <si>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</si>
  <si>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</si>
  <si>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</si>
  <si>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</si>
  <si>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</si>
  <si>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</si>
  <si>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</si>
  <si>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</si>
  <si>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</si>
  <si>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</si>
  <si>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</si>
  <si>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</si>
  <si>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</si>
  <si>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</si>
  <si>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</si>
  <si>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</si>
  <si>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</si>
  <si>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</si>
  <si>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</si>
  <si>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</si>
  <si>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</si>
  <si>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</si>
  <si>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</si>
  <si>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</si>
  <si>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</si>
  <si>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</si>
  <si>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</si>
  <si>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</si>
  <si>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</si>
  <si>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</si>
  <si>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</si>
  <si>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</si>
  <si>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</si>
  <si>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</si>
  <si>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</si>
  <si>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</si>
  <si>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</si>
  <si>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</si>
  <si>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</si>
  <si>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</si>
  <si>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</si>
  <si>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</si>
  <si>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</si>
  <si>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</si>
  <si>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</si>
  <si>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</si>
  <si>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</si>
  <si>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</si>
  <si>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</si>
  <si>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</si>
  <si>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</si>
  <si>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</si>
  <si>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</si>
  <si>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</si>
  <si>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</si>
  <si>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</si>
  <si>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</si>
  <si>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</si>
  <si>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</si>
  <si>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</si>
  <si>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</si>
  <si>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</si>
  <si>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</si>
  <si>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</si>
  <si>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</si>
  <si>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</si>
  <si>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</si>
  <si>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</si>
  <si>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</si>
  <si>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</si>
  <si>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</si>
  <si>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</si>
  <si>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</si>
  <si>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</si>
  <si>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</si>
  <si>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</si>
  <si>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</si>
  <si>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</si>
  <si>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</si>
  <si>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</si>
  <si>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</si>
  <si>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</si>
  <si>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</si>
  <si>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</si>
  <si>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</si>
  <si>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</si>
  <si>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</si>
  <si>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</si>
  <si>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</si>
  <si>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</si>
  <si>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</si>
  <si>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</si>
  <si>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</si>
  <si>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</si>
  <si>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</si>
  <si>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</si>
  <si>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</si>
  <si>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</si>
  <si>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</si>
  <si>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</si>
  <si>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</si>
  <si>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</si>
  <si>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</si>
  <si>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</si>
  <si>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</si>
  <si>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</si>
  <si>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</si>
  <si>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</si>
  <si>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</si>
  <si>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</si>
  <si>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</si>
  <si>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</si>
  <si>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</si>
  <si>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</si>
  <si>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</si>
  <si>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</si>
  <si>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</si>
  <si>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</si>
  <si>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</si>
  <si>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</si>
  <si>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</si>
  <si>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</si>
  <si>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</si>
  <si>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</si>
  <si>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</si>
  <si>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</si>
  <si>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</si>
  <si>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</si>
  <si>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</si>
  <si>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</si>
  <si>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</si>
  <si>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</si>
  <si>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</si>
  <si>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</si>
  <si>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</si>
  <si>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</si>
  <si>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</si>
  <si>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</si>
  <si>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</si>
  <si>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</si>
  <si>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</si>
  <si>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</si>
  <si>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</si>
  <si>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</si>
  <si>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</si>
  <si>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</si>
  <si>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</si>
  <si>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</si>
  <si>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</si>
  <si>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</si>
  <si>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</si>
  <si>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</si>
  <si>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</si>
  <si>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</si>
  <si>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</si>
  <si>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</si>
  <si>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</si>
  <si>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</si>
  <si>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</si>
  <si>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</si>
  <si>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</si>
  <si>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</si>
  <si>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</si>
  <si>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</si>
  <si>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</si>
  <si>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</si>
  <si>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</si>
  <si>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</si>
  <si>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</si>
  <si>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</si>
  <si>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</si>
  <si>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</si>
  <si>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</si>
  <si>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</si>
  <si>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</si>
  <si>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</si>
  <si>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</si>
  <si>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</si>
  <si>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</si>
  <si>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</si>
  <si>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</si>
  <si>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</si>
  <si>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</si>
  <si>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</si>
  <si>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</si>
  <si>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</si>
  <si>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</si>
  <si>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</si>
  <si>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</si>
  <si>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</si>
  <si>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</si>
  <si>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</si>
  <si>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</si>
  <si>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</si>
  <si>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</si>
  <si>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</si>
  <si>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</si>
  <si>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</si>
  <si>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</si>
  <si>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</si>
  <si>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</si>
  <si>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</si>
  <si>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</si>
  <si>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</si>
  <si>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</si>
  <si>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</si>
  <si>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</si>
  <si>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</si>
  <si>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</si>
  <si>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</si>
  <si>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</si>
  <si>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</si>
  <si>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</si>
  <si>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</si>
  <si>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</si>
  <si>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</si>
  <si>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</si>
  <si>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</si>
  <si>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</si>
  <si>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</si>
  <si>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</si>
  <si>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</si>
  <si>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</si>
  <si>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</si>
  <si>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</si>
  <si>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</si>
  <si>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</si>
  <si>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</si>
  <si>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</si>
  <si>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</si>
  <si>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</si>
  <si>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</si>
  <si>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</si>
  <si>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</si>
  <si>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</si>
  <si>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</si>
  <si>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</si>
  <si>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</si>
  <si>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</si>
  <si>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</si>
  <si>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</si>
  <si>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</si>
  <si>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</si>
  <si>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</si>
  <si>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</si>
  <si>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</si>
  <si>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</si>
  <si>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</si>
  <si>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</si>
  <si>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</si>
  <si>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</si>
  <si>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</si>
  <si>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</si>
  <si>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</si>
  <si>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</si>
  <si>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</si>
  <si>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</si>
  <si>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</si>
  <si>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</si>
  <si>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</si>
  <si>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</si>
  <si>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</si>
  <si>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</si>
  <si>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</si>
  <si>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</si>
  <si>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</si>
  <si>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</si>
  <si>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</si>
  <si>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</si>
  <si>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</si>
  <si>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</si>
  <si>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</si>
  <si>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</si>
  <si>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</si>
  <si>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</si>
  <si>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</si>
  <si>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</si>
  <si>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</si>
  <si>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</si>
  <si>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</si>
  <si>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</si>
  <si>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</si>
  <si>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</si>
  <si>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</si>
  <si>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</si>
  <si>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</si>
  <si>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</si>
  <si>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</si>
  <si>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</si>
  <si>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</si>
  <si>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</si>
  <si>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</si>
  <si>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</si>
  <si>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</si>
  <si>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</si>
  <si>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</si>
  <si>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</si>
  <si>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</si>
  <si>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</si>
  <si>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</si>
  <si>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</si>
  <si>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</si>
  <si>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</si>
  <si>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</si>
  <si>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</si>
  <si>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</si>
  <si>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</si>
  <si>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</si>
  <si>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</si>
  <si>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</si>
  <si>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</si>
  <si>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</si>
  <si>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</si>
  <si>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</si>
  <si>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</si>
  <si>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</si>
  <si>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</si>
  <si>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</si>
  <si>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</si>
  <si>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</si>
  <si>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</si>
  <si>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</si>
  <si>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</si>
  <si>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</si>
  <si>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</si>
  <si>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</si>
  <si>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</si>
  <si>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</si>
  <si>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</si>
  <si>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</si>
  <si>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</si>
  <si>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</si>
  <si>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</si>
  <si>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</si>
  <si>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</si>
  <si>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</si>
  <si>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</si>
  <si>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</si>
  <si>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</si>
  <si>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</si>
  <si>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</si>
  <si>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</si>
  <si>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</si>
  <si>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</si>
  <si>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</si>
  <si>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</si>
  <si>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</si>
  <si>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</si>
  <si>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</si>
  <si>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</si>
  <si>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</si>
  <si>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</si>
  <si>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</si>
  <si>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</si>
  <si>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</si>
  <si>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</si>
  <si>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</si>
  <si>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</si>
  <si>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</si>
  <si>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</si>
  <si>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</si>
  <si>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</si>
  <si>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</si>
  <si>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</si>
  <si>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</si>
  <si>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</si>
  <si>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</si>
  <si>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</si>
  <si>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</si>
  <si>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</si>
  <si>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</si>
  <si>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</si>
  <si>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</si>
  <si>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</si>
  <si>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</si>
  <si>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</si>
  <si>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</si>
  <si>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</si>
  <si>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</si>
  <si>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</si>
  <si>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</si>
  <si>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</si>
  <si>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</si>
  <si>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</si>
  <si>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</si>
  <si>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</si>
  <si>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</si>
  <si>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</si>
  <si>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</si>
  <si>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</si>
  <si>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</si>
  <si>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</si>
  <si>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</si>
  <si>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</si>
  <si>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</si>
  <si>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</si>
  <si>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</si>
  <si>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</si>
  <si>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</si>
  <si>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</si>
  <si>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</si>
  <si>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</si>
  <si>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</si>
  <si>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</si>
  <si>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</si>
  <si>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</si>
  <si>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</si>
  <si>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</si>
  <si>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</si>
  <si>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</si>
  <si>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</si>
  <si>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</si>
  <si>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</si>
  <si>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</si>
  <si>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</si>
  <si>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</si>
  <si>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</si>
  <si>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</si>
  <si>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</si>
  <si>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</si>
  <si>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</si>
  <si>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</si>
  <si>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</si>
  <si>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</si>
  <si>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</si>
  <si>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</si>
  <si>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</si>
  <si>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</si>
  <si>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</si>
  <si>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</si>
  <si>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</si>
  <si>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</si>
  <si>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</si>
  <si>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</si>
  <si>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</si>
  <si>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</si>
  <si>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</si>
  <si>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</si>
  <si>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</si>
  <si>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</si>
  <si>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</si>
  <si>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</si>
  <si>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</si>
  <si>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</si>
  <si>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</si>
  <si>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</si>
  <si>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</si>
  <si>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</si>
  <si>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</si>
  <si>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</si>
  <si>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</si>
  <si>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</si>
  <si>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</si>
  <si>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</si>
  <si>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</si>
  <si>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</si>
  <si>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</si>
  <si>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</si>
  <si>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</si>
  <si>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</si>
  <si>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</si>
  <si>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</si>
  <si>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</si>
  <si>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</si>
  <si>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</si>
  <si>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</si>
  <si>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</si>
  <si>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</si>
  <si>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</si>
  <si>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</si>
  <si>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</si>
  <si>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</si>
  <si>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</si>
  <si>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</si>
  <si>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</si>
  <si>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</si>
  <si>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</si>
  <si>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</si>
  <si>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</si>
  <si>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</si>
  <si>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</si>
  <si>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</si>
  <si>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</si>
  <si>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</si>
  <si>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</si>
  <si>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</si>
  <si>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</si>
  <si>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</si>
  <si>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</si>
  <si>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</si>
  <si>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</si>
  <si>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</si>
  <si>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</si>
  <si>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</si>
  <si>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</si>
  <si>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</si>
  <si>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</si>
  <si>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</si>
  <si>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</si>
  <si>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</si>
  <si>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</si>
  <si>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</si>
  <si>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</si>
  <si>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</si>
  <si>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</si>
  <si>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</si>
  <si>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</si>
  <si>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</si>
  <si>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</si>
  <si>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</si>
  <si>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</si>
  <si>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</si>
  <si>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</si>
  <si>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</si>
  <si>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</si>
  <si>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</si>
  <si>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</si>
  <si>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</si>
  <si>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</si>
  <si>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</si>
  <si>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</si>
  <si>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</si>
  <si>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</si>
  <si>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</si>
  <si>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</si>
  <si>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</si>
  <si>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</si>
  <si>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</si>
  <si>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</si>
  <si>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</si>
  <si>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</si>
  <si>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</si>
  <si>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</si>
  <si>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</si>
  <si>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</si>
  <si>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</si>
  <si>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</si>
  <si>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</si>
  <si>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</si>
  <si>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</si>
  <si>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</si>
  <si>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</si>
  <si>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</si>
  <si>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</si>
  <si>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</si>
  <si>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</si>
  <si>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</si>
  <si>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</si>
  <si>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</si>
  <si>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</si>
  <si>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</si>
  <si>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</si>
  <si>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</si>
  <si>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</si>
  <si>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</si>
  <si>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</si>
  <si>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</si>
  <si>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</si>
  <si>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</si>
  <si>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</si>
  <si>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</si>
  <si>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</si>
  <si>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</si>
  <si>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</si>
  <si>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</si>
  <si>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</si>
  <si>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</si>
  <si>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</si>
  <si>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</si>
  <si>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</si>
  <si>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</si>
  <si>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</si>
  <si>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</si>
  <si>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</si>
  <si>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</si>
  <si>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</si>
  <si>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</si>
  <si>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</si>
  <si>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</si>
  <si>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</si>
  <si>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</si>
  <si>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</si>
  <si>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</si>
  <si>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</si>
  <si>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</si>
  <si>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</si>
  <si>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</si>
  <si>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</si>
  <si>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</si>
  <si>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</si>
  <si>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</si>
  <si>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</si>
  <si>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</si>
  <si>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</si>
  <si>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</si>
  <si>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</si>
  <si>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</si>
  <si>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</si>
  <si>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</si>
  <si>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</si>
  <si>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</si>
  <si>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</si>
  <si>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</si>
  <si>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</si>
  <si>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</si>
  <si>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</si>
  <si>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</si>
  <si>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</si>
  <si>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</si>
  <si>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</si>
  <si>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</si>
  <si>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</si>
  <si>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</si>
  <si>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</si>
  <si>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</si>
  <si>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</si>
  <si>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</si>
  <si>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</si>
  <si>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</si>
  <si>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</si>
  <si>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</si>
  <si>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</si>
  <si>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</si>
  <si>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</si>
  <si>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</si>
  <si>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</si>
  <si>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</si>
  <si>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</si>
  <si>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</si>
  <si>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</si>
  <si>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</si>
  <si>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</si>
  <si>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</si>
  <si>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</si>
  <si>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</si>
  <si>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</si>
  <si>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</si>
  <si>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</si>
  <si>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</si>
  <si>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</si>
  <si>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</si>
  <si>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</si>
  <si>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</si>
  <si>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</si>
  <si>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</si>
  <si>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</si>
  <si>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</si>
  <si>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</si>
  <si>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</si>
  <si>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</si>
  <si>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</si>
  <si>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</si>
  <si>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</si>
  <si>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</si>
  <si>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</si>
  <si>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</si>
  <si>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</si>
  <si>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</si>
  <si>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</si>
  <si>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</si>
  <si>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</si>
  <si>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</si>
  <si>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</si>
  <si>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</si>
  <si>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</si>
  <si>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</si>
  <si>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</si>
  <si>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</si>
  <si>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</si>
  <si>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</si>
  <si>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</si>
  <si>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</si>
  <si>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</si>
  <si>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</si>
  <si>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</si>
  <si>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</si>
  <si>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</si>
  <si>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</si>
  <si>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</si>
  <si>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</si>
  <si>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</si>
  <si>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</si>
  <si>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</si>
  <si>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</si>
  <si>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</si>
  <si>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</si>
  <si>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</si>
  <si>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</si>
  <si>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</si>
  <si>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</si>
  <si>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</si>
  <si>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</si>
  <si>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</si>
  <si>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</si>
  <si>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</si>
  <si>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</si>
  <si>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</si>
  <si>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</si>
  <si>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</si>
  <si>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</si>
  <si>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</si>
  <si>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</si>
  <si>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</si>
  <si>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</si>
  <si>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</si>
  <si>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</si>
  <si>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</si>
  <si>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</si>
  <si>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</si>
  <si>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</si>
  <si>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</si>
  <si>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</si>
  <si>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</si>
  <si>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</si>
  <si>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</si>
  <si>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</si>
  <si>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</si>
  <si>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</si>
  <si>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</si>
  <si>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</si>
  <si>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</si>
  <si>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</si>
  <si>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</si>
  <si>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</si>
  <si>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</si>
  <si>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</si>
  <si>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</si>
  <si>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</si>
  <si>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</si>
  <si>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</si>
  <si>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</si>
  <si>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</si>
  <si>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</si>
  <si>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</si>
  <si>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</si>
  <si>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</si>
  <si>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</si>
  <si>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</si>
  <si>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</si>
  <si>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</si>
  <si>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</si>
  <si>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</si>
  <si>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</si>
  <si>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</si>
  <si>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</si>
  <si>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</si>
  <si>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</si>
  <si>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</si>
  <si>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</si>
  <si>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</si>
  <si>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</si>
  <si>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</si>
  <si>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</si>
  <si>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</si>
  <si>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</si>
  <si>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</si>
  <si>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</si>
  <si>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</si>
  <si>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</si>
  <si>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</si>
  <si>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</si>
  <si>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</si>
  <si>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</si>
  <si>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</si>
  <si>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</si>
  <si>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</si>
  <si>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</si>
  <si>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</si>
  <si>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</si>
  <si>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</si>
  <si>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</si>
  <si>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</si>
  <si>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</si>
  <si>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</si>
  <si>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</si>
  <si>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</si>
  <si>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</si>
  <si>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</si>
  <si>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</si>
  <si>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</si>
  <si>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</si>
  <si>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</si>
  <si>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</si>
  <si>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</si>
  <si>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</si>
  <si>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</si>
  <si>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</si>
  <si>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</si>
  <si>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</si>
  <si>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</si>
  <si>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</si>
  <si>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</si>
  <si>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</si>
  <si>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</si>
  <si>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</si>
  <si>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</si>
  <si>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</si>
  <si>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</si>
  <si>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</si>
  <si>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</si>
  <si>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</si>
  <si>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</si>
  <si>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</si>
  <si>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</si>
  <si>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</si>
  <si>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</si>
  <si>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</si>
  <si>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</si>
  <si>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</si>
  <si>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</si>
  <si>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</si>
  <si>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</si>
  <si>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</si>
  <si>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</si>
  <si>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</si>
  <si>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</si>
  <si>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</si>
  <si>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</si>
  <si>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</si>
  <si>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</si>
  <si>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</si>
  <si>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</si>
  <si>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</si>
  <si>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</si>
  <si>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</si>
  <si>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</si>
  <si>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</si>
  <si>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</si>
  <si>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</si>
  <si>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</si>
  <si>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</si>
  <si>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</si>
  <si>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</si>
  <si>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</si>
  <si>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</si>
  <si>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</si>
  <si>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</si>
  <si>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</si>
  <si>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</si>
  <si>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</si>
  <si>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</si>
  <si>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</si>
  <si>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</si>
  <si>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</si>
  <si>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</si>
  <si>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</si>
  <si>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</si>
  <si>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</si>
  <si>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</si>
  <si>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</si>
  <si>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</si>
  <si>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</si>
  <si>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</si>
  <si>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</si>
  <si>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</si>
  <si>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</si>
  <si>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</si>
  <si>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</si>
  <si>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</si>
  <si>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</si>
  <si>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</si>
  <si>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</si>
  <si>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</si>
  <si>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</si>
  <si>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</si>
  <si>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</si>
  <si>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</si>
  <si>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</si>
  <si>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</si>
  <si>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</si>
  <si>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</si>
  <si>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</si>
  <si>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</si>
  <si>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</si>
  <si>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</si>
  <si>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</si>
  <si>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</si>
  <si>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</si>
  <si>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</si>
  <si>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</si>
  <si>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</si>
  <si>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</si>
  <si>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</si>
  <si>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</si>
  <si>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</si>
  <si>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</si>
  <si>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</si>
  <si>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</si>
  <si>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</si>
  <si>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</si>
  <si>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</si>
  <si>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</si>
  <si>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</si>
  <si>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</si>
  <si>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</si>
  <si>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</si>
  <si>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</si>
  <si>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</si>
  <si>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</si>
  <si>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</si>
  <si>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</si>
  <si>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</si>
  <si>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</si>
  <si>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</si>
  <si>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</si>
  <si>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</si>
  <si>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</si>
  <si>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</si>
  <si>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</si>
  <si>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</si>
  <si>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</si>
  <si>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</si>
  <si>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</si>
  <si>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</si>
  <si>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</si>
  <si>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</si>
  <si>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</si>
  <si>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</si>
  <si>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</si>
  <si>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</si>
  <si>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</si>
  <si>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</si>
  <si>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</si>
  <si>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</si>
  <si>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</si>
  <si>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</si>
  <si>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</si>
  <si>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</si>
  <si>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</si>
  <si>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</si>
  <si>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</si>
  <si>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</si>
  <si>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</si>
  <si>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</si>
  <si>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</si>
  <si>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</si>
  <si>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</si>
  <si>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</si>
  <si>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</si>
  <si>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</si>
  <si>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</si>
  <si>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</si>
  <si>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</si>
  <si>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</si>
  <si>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</si>
  <si>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</si>
  <si>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</si>
  <si>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</si>
  <si>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</si>
  <si>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</si>
  <si>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</si>
  <si>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</si>
  <si>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</si>
  <si>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</si>
  <si>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</si>
  <si>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</si>
  <si>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</si>
  <si>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</si>
  <si>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</si>
  <si>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</si>
  <si>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</si>
  <si>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</si>
  <si>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</si>
  <si>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</si>
  <si>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</si>
  <si>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</si>
  <si>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</si>
  <si>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</si>
  <si>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</si>
  <si>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</si>
  <si>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</si>
  <si>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</si>
  <si>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</si>
  <si>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</si>
  <si>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</si>
  <si>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</si>
  <si>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</si>
  <si>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</si>
  <si>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</si>
  <si>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</si>
  <si>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</si>
  <si>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</si>
  <si>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</si>
  <si>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</si>
  <si>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</si>
  <si>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</si>
  <si>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</si>
  <si>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</si>
  <si>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</si>
  <si>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</si>
  <si>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</si>
  <si>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</si>
  <si>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</si>
  <si>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</si>
  <si>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</si>
  <si>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</si>
  <si>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</si>
  <si>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</si>
  <si>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</si>
  <si>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</si>
  <si>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</si>
  <si>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</si>
  <si>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</si>
  <si>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</si>
  <si>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</si>
  <si>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</si>
  <si>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</si>
  <si>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</si>
  <si>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</si>
  <si>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</si>
  <si>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</si>
  <si>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</si>
  <si>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</si>
  <si>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</si>
  <si>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</si>
  <si>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</si>
  <si>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</si>
  <si>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</si>
  <si>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</si>
  <si>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</si>
  <si>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</si>
  <si>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</si>
  <si>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</si>
  <si>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</si>
  <si>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</si>
  <si>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</si>
  <si>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</si>
  <si>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</si>
  <si>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</si>
  <si>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</si>
  <si>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</si>
  <si>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</si>
  <si>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</si>
  <si>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</si>
  <si>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</si>
  <si>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</si>
  <si>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</si>
  <si>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</si>
  <si>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</si>
  <si>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</si>
  <si>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</si>
  <si>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</si>
  <si>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</si>
  <si>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</si>
  <si>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</si>
  <si>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</si>
  <si>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</si>
  <si>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</si>
  <si>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</si>
  <si>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</si>
  <si>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</si>
  <si>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</si>
  <si>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</si>
  <si>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</si>
  <si>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</si>
  <si>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</si>
  <si>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</si>
  <si>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</si>
  <si>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</si>
  <si>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</si>
  <si>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</si>
  <si>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</si>
  <si>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</si>
  <si>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</si>
  <si>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</si>
  <si>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</si>
  <si>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</si>
  <si>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</si>
  <si>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</si>
  <si>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</si>
  <si>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</si>
  <si>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</si>
  <si>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</si>
  <si>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</si>
  <si>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</si>
  <si>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</si>
  <si>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</si>
  <si>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</si>
  <si>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</si>
  <si>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</si>
  <si>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</si>
  <si>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</si>
  <si>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</si>
  <si>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</si>
  <si>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</si>
  <si>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</si>
  <si>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</si>
  <si>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</si>
  <si>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</si>
  <si>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</si>
  <si>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</si>
  <si>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</si>
  <si>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</si>
  <si>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</si>
  <si>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</si>
  <si>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</si>
  <si>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</si>
  <si>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</si>
  <si>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</si>
  <si>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</si>
  <si>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</si>
  <si>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</si>
  <si>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</si>
  <si>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</si>
  <si>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</si>
  <si>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</si>
  <si>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</si>
  <si>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</si>
  <si>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</si>
  <si>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</si>
  <si>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</si>
  <si>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</si>
  <si>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</si>
  <si>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</si>
  <si>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</si>
  <si>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</si>
  <si>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</si>
  <si>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</si>
  <si>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</si>
  <si>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</si>
  <si>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</si>
  <si>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</si>
  <si>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</si>
  <si>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</si>
  <si>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</si>
  <si>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</si>
  <si>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</si>
  <si>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</si>
  <si>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</si>
  <si>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</si>
  <si>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</si>
  <si>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</si>
  <si>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</si>
  <si>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</si>
  <si>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</si>
  <si>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</si>
  <si>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</si>
  <si>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</si>
  <si>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</si>
  <si>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</si>
  <si>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</si>
  <si>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</si>
  <si>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</si>
  <si>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</si>
  <si>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</si>
  <si>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</si>
  <si>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</si>
  <si>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</si>
  <si>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</si>
  <si>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</si>
  <si>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</si>
  <si>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</si>
  <si>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</si>
  <si>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</si>
  <si>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</si>
  <si>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</si>
  <si>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</si>
  <si>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</si>
  <si>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</si>
  <si>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</si>
  <si>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</si>
  <si>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</si>
  <si>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</si>
  <si>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</si>
  <si>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</si>
  <si>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</si>
  <si>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</si>
  <si>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</si>
  <si>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</si>
  <si>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</si>
  <si>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</si>
  <si>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</si>
  <si>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</si>
  <si>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</si>
  <si>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</si>
  <si>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</si>
  <si>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</si>
  <si>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</si>
  <si>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</si>
  <si>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</si>
  <si>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</si>
  <si>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</si>
  <si>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</si>
  <si>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</si>
  <si>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</si>
  <si>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</si>
  <si>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</si>
  <si>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</si>
  <si>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</si>
  <si>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</si>
  <si>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</si>
  <si>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</si>
  <si>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</si>
  <si>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</si>
  <si>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</si>
  <si>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</si>
  <si>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</si>
  <si>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</si>
  <si>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</si>
  <si>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</si>
  <si>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</si>
  <si>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</si>
  <si>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</si>
  <si>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</si>
  <si>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</si>
  <si>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</si>
  <si>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</si>
  <si>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</si>
  <si>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</si>
  <si>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</si>
  <si>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</si>
  <si>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</si>
  <si>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</si>
  <si>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</si>
  <si>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</si>
  <si>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</si>
  <si>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</si>
  <si>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</si>
  <si>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</si>
  <si>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</si>
  <si>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</si>
  <si>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</si>
  <si>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</si>
  <si>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</si>
  <si>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</si>
  <si>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</si>
  <si>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</si>
  <si>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</si>
  <si>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</si>
  <si>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</si>
  <si>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</si>
  <si>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</si>
  <si>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</si>
  <si>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</si>
  <si>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</si>
  <si>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</si>
  <si>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</si>
  <si>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</si>
  <si>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</si>
  <si>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</si>
  <si>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</si>
  <si>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</si>
  <si>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</si>
  <si>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</si>
  <si>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</si>
  <si>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</si>
  <si>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</si>
  <si>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</si>
  <si>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</si>
  <si>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</si>
  <si>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</si>
  <si>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</si>
  <si>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</si>
  <si>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</si>
  <si>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</si>
  <si>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</si>
  <si>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</si>
  <si>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</si>
  <si>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</si>
  <si>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</si>
  <si>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</si>
  <si>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</si>
  <si>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</si>
  <si>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</si>
  <si>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</si>
  <si>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</si>
  <si>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</si>
  <si>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</si>
  <si>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</si>
  <si>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</si>
  <si>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</si>
  <si>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</si>
  <si>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</si>
  <si>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</si>
  <si>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</si>
  <si>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</si>
  <si>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</si>
  <si>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</si>
  <si>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</si>
  <si>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</si>
  <si>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</si>
  <si>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</si>
  <si>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</si>
  <si>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</si>
  <si>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</si>
  <si>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</si>
  <si>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</si>
  <si>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</si>
  <si>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</si>
  <si>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</si>
  <si>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</si>
  <si>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</si>
  <si>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</si>
  <si>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</si>
  <si>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</si>
  <si>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</si>
  <si>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</si>
  <si>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</si>
  <si>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</si>
  <si>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</si>
  <si>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</si>
  <si>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</si>
  <si>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</si>
  <si>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</si>
  <si>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</si>
  <si>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</si>
  <si>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</si>
  <si>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</si>
  <si>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</si>
  <si>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</si>
  <si>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</si>
  <si>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</si>
  <si>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</si>
  <si>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</si>
  <si>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</si>
  <si>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</si>
  <si>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</si>
  <si>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</si>
  <si>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</si>
  <si>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</si>
  <si>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</si>
  <si>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</si>
  <si>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</si>
  <si>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</si>
  <si>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</si>
  <si>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</si>
  <si>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</si>
  <si>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</si>
  <si>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</si>
  <si>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</si>
  <si>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</si>
  <si>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</si>
  <si>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</si>
  <si>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</si>
  <si>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</si>
  <si>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</si>
  <si>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</si>
  <si>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</si>
  <si>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</si>
  <si>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</si>
  <si>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</si>
  <si>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</si>
  <si>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</si>
  <si>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</si>
  <si>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</si>
  <si>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</si>
  <si>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</si>
  <si>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</si>
  <si>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</si>
  <si>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</si>
  <si>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</si>
  <si>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</si>
  <si>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</si>
  <si>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</si>
  <si>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</si>
  <si>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</si>
  <si>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</si>
  <si>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</si>
  <si>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</si>
  <si>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</si>
  <si>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</si>
  <si>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</si>
  <si>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</si>
  <si>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</si>
  <si>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</si>
  <si>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</si>
  <si>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</si>
  <si>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</si>
  <si>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</si>
  <si>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</si>
  <si>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</si>
  <si>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</si>
  <si>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</si>
  <si>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</si>
  <si>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</si>
  <si>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</si>
  <si>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</si>
  <si>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</si>
  <si>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</si>
  <si>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</si>
  <si>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</si>
  <si>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</si>
  <si>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</si>
  <si>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</si>
  <si>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</si>
  <si>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</si>
  <si>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</si>
  <si>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</si>
  <si>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</si>
  <si>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</si>
  <si>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</si>
  <si>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</si>
  <si>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</si>
  <si>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</si>
  <si>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</si>
  <si>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</si>
  <si>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</si>
  <si>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</si>
  <si>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</si>
  <si>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</si>
  <si>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</si>
  <si>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</si>
  <si>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</si>
  <si>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</si>
  <si>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</si>
  <si>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</si>
  <si>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</si>
  <si>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</si>
  <si>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</si>
  <si>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</si>
  <si>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</si>
  <si>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</si>
  <si>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</si>
  <si>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</si>
  <si>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</si>
  <si>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</si>
  <si>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</si>
  <si>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</si>
  <si>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</si>
  <si>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</si>
  <si>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</si>
  <si>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</si>
  <si>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</si>
  <si>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</si>
  <si>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</si>
  <si>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</si>
  <si>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</si>
  <si>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</si>
  <si>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</si>
  <si>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</si>
  <si>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</si>
  <si>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</si>
  <si>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</si>
  <si>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</si>
  <si>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</si>
  <si>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</si>
  <si>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</si>
  <si>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</si>
  <si>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</si>
  <si>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</si>
  <si>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</si>
  <si>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</si>
  <si>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</si>
  <si>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</si>
  <si>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</si>
  <si>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</si>
  <si>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</si>
  <si>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</si>
  <si>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</si>
  <si>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</si>
  <si>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</si>
  <si>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</si>
  <si>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</si>
  <si>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</si>
  <si>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</si>
  <si>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</si>
  <si>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</si>
  <si>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</si>
  <si>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</si>
  <si>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</si>
  <si>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</si>
  <si>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</si>
  <si>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</si>
  <si>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</si>
  <si>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</si>
  <si>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</si>
  <si>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</si>
  <si>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</si>
  <si>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</si>
  <si>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</si>
  <si>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</si>
  <si>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</si>
  <si>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</si>
  <si>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</si>
  <si>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</si>
  <si>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</si>
  <si>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</si>
  <si>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</si>
  <si>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</si>
  <si>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</si>
  <si>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</si>
  <si>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</si>
  <si>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</si>
  <si>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</si>
  <si>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</si>
  <si>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</si>
  <si>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</si>
  <si>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</si>
  <si>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</si>
  <si>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</si>
  <si>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</si>
  <si>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</si>
  <si>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</si>
  <si>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</si>
  <si>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</si>
  <si>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</si>
  <si>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</si>
  <si>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</si>
  <si>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</si>
  <si>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</si>
  <si>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</si>
  <si>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</si>
  <si>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</si>
  <si>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</si>
  <si>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</si>
  <si>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</si>
  <si>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</si>
  <si>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</si>
  <si>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</si>
  <si>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</si>
  <si>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</si>
  <si>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</si>
  <si>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</si>
  <si>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</si>
  <si>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</si>
  <si>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</si>
  <si>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</si>
  <si>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</si>
  <si>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</si>
  <si>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</si>
  <si>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</si>
  <si>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</si>
  <si>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</si>
  <si>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</si>
  <si>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</si>
  <si>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</si>
  <si>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</si>
  <si>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</si>
  <si>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</si>
  <si>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</si>
  <si>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</si>
  <si>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</si>
  <si>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</si>
  <si>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</si>
  <si>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</si>
  <si>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</si>
  <si>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</si>
  <si>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</si>
  <si>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</si>
  <si>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</si>
  <si>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</si>
  <si>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</si>
  <si>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</si>
  <si>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</si>
  <si>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</si>
  <si>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</si>
  <si>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</si>
  <si>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</si>
  <si>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</si>
  <si>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</si>
  <si>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</si>
  <si>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</si>
  <si>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</si>
  <si>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</si>
  <si>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</si>
  <si>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</si>
  <si>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</si>
  <si>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</si>
  <si>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</si>
  <si>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</si>
  <si>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</si>
  <si>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</si>
  <si>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</si>
  <si>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</si>
  <si>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</si>
  <si>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</si>
  <si>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</si>
  <si>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</si>
  <si>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</si>
  <si>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</si>
  <si>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</si>
  <si>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</si>
  <si>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</si>
  <si>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</si>
  <si>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</si>
  <si>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</si>
  <si>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</si>
  <si>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</si>
  <si>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</si>
  <si>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</si>
  <si>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</si>
  <si>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</si>
  <si>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</si>
  <si>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</si>
  <si>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</si>
  <si>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</si>
  <si>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</si>
  <si>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</si>
  <si>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</si>
  <si>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</si>
  <si>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</si>
  <si>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</si>
  <si>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</si>
  <si>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</si>
  <si>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</si>
  <si>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</si>
  <si>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</si>
  <si>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</si>
  <si>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</si>
  <si>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</si>
  <si>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</si>
  <si>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</si>
  <si>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</si>
  <si>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</si>
  <si>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</si>
  <si>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</si>
  <si>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</si>
  <si>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</si>
  <si>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</si>
  <si>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</si>
  <si>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</si>
  <si>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</si>
  <si>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</si>
  <si>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</si>
  <si>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</si>
  <si>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</si>
  <si>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</si>
  <si>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</si>
  <si>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</si>
  <si>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</si>
  <si>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</si>
  <si>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</si>
  <si>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</si>
  <si>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</si>
  <si>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</si>
  <si>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</si>
  <si>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</si>
  <si>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</si>
  <si>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</si>
  <si>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</si>
  <si>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</si>
  <si>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</si>
  <si>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</si>
  <si>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</si>
  <si>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</si>
  <si>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</si>
  <si>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</si>
  <si>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</si>
  <si>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</si>
  <si>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</si>
  <si>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</si>
  <si>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</si>
  <si>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</si>
  <si>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</si>
  <si>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</si>
  <si>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</si>
  <si>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</si>
  <si>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</si>
  <si>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</si>
  <si>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</si>
  <si>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</si>
  <si>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</si>
  <si>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</si>
  <si>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</si>
  <si>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</si>
  <si>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</si>
  <si>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</si>
  <si>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</si>
  <si>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</si>
  <si>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</si>
  <si>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</si>
  <si>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</si>
  <si>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</si>
  <si>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</si>
  <si>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</si>
  <si>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</si>
  <si>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</si>
  <si>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</si>
  <si>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</si>
  <si>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</si>
  <si>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</si>
  <si>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</si>
  <si>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</si>
  <si>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</si>
  <si>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</si>
  <si>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</si>
  <si>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</si>
  <si>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</si>
  <si>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</si>
  <si>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</si>
  <si>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</si>
  <si>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</si>
  <si>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</si>
  <si>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</si>
  <si>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</si>
  <si>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</si>
  <si>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</si>
  <si>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</si>
  <si>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</si>
  <si>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</si>
  <si>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</si>
  <si>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</si>
  <si>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</si>
  <si>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</si>
  <si>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</si>
  <si>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</si>
  <si>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</si>
  <si>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</si>
  <si>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</si>
  <si>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</si>
  <si>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</si>
  <si>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</si>
  <si>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</si>
  <si>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</si>
  <si>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</si>
  <si>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</si>
  <si>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</si>
  <si>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</si>
  <si>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</si>
  <si>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</si>
  <si>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</si>
  <si>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</si>
  <si>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</si>
  <si>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</si>
  <si>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</si>
  <si>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</si>
  <si>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</si>
  <si>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</si>
  <si>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</si>
  <si>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</si>
  <si>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</si>
  <si>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</si>
  <si>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</si>
  <si>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</si>
  <si>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</si>
  <si>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</si>
  <si>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</si>
  <si>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</si>
  <si>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</si>
  <si>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</si>
  <si>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</si>
  <si>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</si>
  <si>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</si>
  <si>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</si>
  <si>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</si>
  <si>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</si>
  <si>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</si>
  <si>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</si>
  <si>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</si>
  <si>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</si>
  <si>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</si>
  <si>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</si>
  <si>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</si>
  <si>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</si>
  <si>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</si>
  <si>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</si>
  <si>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</si>
  <si>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</si>
  <si>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</si>
  <si>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</si>
  <si>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</si>
  <si>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</si>
  <si>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</si>
  <si>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</si>
  <si>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</si>
  <si>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</si>
  <si>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</si>
  <si>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</si>
  <si>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</si>
  <si>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</si>
  <si>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</si>
  <si>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</si>
  <si>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</si>
  <si>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</si>
  <si>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</si>
  <si>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</si>
  <si>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</si>
  <si>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</si>
  <si>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</si>
  <si>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</si>
  <si>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</si>
  <si>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</si>
  <si>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</si>
  <si>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</si>
  <si>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</si>
  <si>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</si>
  <si>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</si>
  <si>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</si>
  <si>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</si>
  <si>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</si>
  <si>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</si>
  <si>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</si>
  <si>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</si>
  <si>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</si>
  <si>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</si>
  <si>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</si>
  <si>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</si>
  <si>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</si>
  <si>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</si>
  <si>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</si>
  <si>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</si>
  <si>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</si>
  <si>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</si>
  <si>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</si>
  <si>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</si>
  <si>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</si>
  <si>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</si>
  <si>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</si>
  <si>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</si>
  <si>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</si>
  <si>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</si>
  <si>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</si>
  <si>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</si>
  <si>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</si>
  <si>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</si>
  <si>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</si>
  <si>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</si>
  <si>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</si>
  <si>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</si>
  <si>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</si>
  <si>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</si>
  <si>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</si>
  <si>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</si>
  <si>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</si>
  <si>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</si>
  <si>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</si>
  <si>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</si>
  <si>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</si>
  <si>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</si>
  <si>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</si>
  <si>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</si>
  <si>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</si>
  <si>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</si>
  <si>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</si>
  <si>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</si>
  <si>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</si>
  <si>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</si>
  <si>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</si>
  <si>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</si>
  <si>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</si>
  <si>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</si>
  <si>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</si>
  <si>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</si>
  <si>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</si>
  <si>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</si>
  <si>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</si>
  <si>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</si>
  <si>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</si>
  <si>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</si>
  <si>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</si>
  <si>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</si>
  <si>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</si>
  <si>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</si>
  <si>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</si>
  <si>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</si>
  <si>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</si>
  <si>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</si>
  <si>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</si>
  <si>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</si>
  <si>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</si>
  <si>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</si>
  <si>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</si>
  <si>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</si>
  <si>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</si>
  <si>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</si>
  <si>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</si>
  <si>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</si>
  <si>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</si>
  <si>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</si>
  <si>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</si>
  <si>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</si>
  <si>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</si>
  <si>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</si>
  <si>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</si>
  <si>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</si>
  <si>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</si>
  <si>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</si>
  <si>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</si>
  <si>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</si>
  <si>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</si>
  <si>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</si>
  <si>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</si>
  <si>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</si>
  <si>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</si>
  <si>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</si>
  <si>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</si>
  <si>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</si>
  <si>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</si>
  <si>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</si>
  <si>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</si>
  <si>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</si>
  <si>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</si>
  <si>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</si>
  <si>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</si>
  <si>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</si>
  <si>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</si>
  <si>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</si>
  <si>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</si>
  <si>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</si>
  <si>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</si>
  <si>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</si>
  <si>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</si>
  <si>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</si>
  <si>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</si>
  <si>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</si>
  <si>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</si>
  <si>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</si>
  <si>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</si>
  <si>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</si>
  <si>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</si>
  <si>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</si>
  <si>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</si>
  <si>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</si>
  <si>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</si>
  <si>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</si>
  <si>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</si>
  <si>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</si>
  <si>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</si>
  <si>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</si>
  <si>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</si>
  <si>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</si>
  <si>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</si>
  <si>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</si>
  <si>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</si>
  <si>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</si>
  <si>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</si>
  <si>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</si>
  <si>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</si>
  <si>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</si>
  <si>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</si>
  <si>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</si>
  <si>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</si>
  <si>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</si>
  <si>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</si>
  <si>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</si>
  <si>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</si>
  <si>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</si>
  <si>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</si>
  <si>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</si>
  <si>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</si>
  <si>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</si>
  <si>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</si>
  <si>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</si>
  <si>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</si>
  <si>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</si>
  <si>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</si>
  <si>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</si>
  <si>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</si>
  <si>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</si>
  <si>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</si>
  <si>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</si>
  <si>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</si>
  <si>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</si>
  <si>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</si>
  <si>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</si>
  <si>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</si>
  <si>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</si>
  <si>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</si>
  <si>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</si>
  <si>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</si>
  <si>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</si>
  <si>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</si>
  <si>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</si>
  <si>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</si>
  <si>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</si>
  <si>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</si>
  <si>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</si>
  <si>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</si>
  <si>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</si>
  <si>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</si>
  <si>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</si>
  <si>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</si>
  <si>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</si>
  <si>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</si>
  <si>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</si>
  <si>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</si>
  <si>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</si>
  <si>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</si>
  <si>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</si>
  <si>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</si>
  <si>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</si>
  <si>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</si>
  <si>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</si>
  <si>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</si>
  <si>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</si>
  <si>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</si>
  <si>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</si>
  <si>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</si>
  <si>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</si>
  <si>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</si>
  <si>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</si>
  <si>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</si>
  <si>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</si>
  <si>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</si>
  <si>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</si>
  <si>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</si>
  <si>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</si>
  <si>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</si>
  <si>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</si>
  <si>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</si>
  <si>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</si>
  <si>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</si>
  <si>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</si>
  <si>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</si>
  <si>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</si>
  <si>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</si>
  <si>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</si>
  <si>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</si>
  <si>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</si>
  <si>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</si>
  <si>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</si>
  <si>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</si>
  <si>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</si>
  <si>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</si>
  <si>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</si>
  <si>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</si>
  <si>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</si>
  <si>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</si>
  <si>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</si>
  <si>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</si>
  <si>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</si>
  <si>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</si>
  <si>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</si>
  <si>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</si>
  <si>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</si>
  <si>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</si>
  <si>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</si>
  <si>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</si>
  <si>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</si>
  <si>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</si>
  <si>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</si>
  <si>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</si>
  <si>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</si>
  <si>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</si>
  <si>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</si>
  <si>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</si>
  <si>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</si>
  <si>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</si>
  <si>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</si>
  <si>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</si>
  <si>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</si>
  <si>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</si>
  <si>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</si>
  <si>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</si>
  <si>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</si>
  <si>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</si>
  <si>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</si>
  <si>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</si>
  <si>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</si>
  <si>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</si>
  <si>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</si>
  <si>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</si>
  <si>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</si>
  <si>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</si>
  <si>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</si>
  <si>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</si>
  <si>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</si>
  <si>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</si>
  <si>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</si>
  <si>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</si>
  <si>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</si>
  <si>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</si>
  <si>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</si>
  <si>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</si>
  <si>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</si>
  <si>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</si>
  <si>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</si>
  <si>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</si>
  <si>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</si>
  <si>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</si>
  <si>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</si>
  <si>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</si>
  <si>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</si>
  <si>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</si>
  <si>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</si>
  <si>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</si>
  <si>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</si>
  <si>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</si>
  <si>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</si>
  <si>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</si>
  <si>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</si>
  <si>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</si>
  <si>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</si>
  <si>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</si>
  <si>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</si>
  <si>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</si>
  <si>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</si>
  <si>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</si>
  <si>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</si>
  <si>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</si>
  <si>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</si>
  <si>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</si>
  <si>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</si>
  <si>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</si>
  <si>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</si>
  <si>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</si>
  <si>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</si>
  <si>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</si>
  <si>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</si>
  <si>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</si>
  <si>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</si>
  <si>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</si>
  <si>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</si>
  <si>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</si>
  <si>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</si>
  <si>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</si>
  <si>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</si>
  <si>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</si>
  <si>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</si>
  <si>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</si>
  <si>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</si>
  <si>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</si>
  <si>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</si>
  <si>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</si>
  <si>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</si>
  <si>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</si>
  <si>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</si>
  <si>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</si>
  <si>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</si>
  <si>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</si>
  <si>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</si>
  <si>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</si>
  <si>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</si>
  <si>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</si>
  <si>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</si>
  <si>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</si>
  <si>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</si>
  <si>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</si>
  <si>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</si>
  <si>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</si>
  <si>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</si>
  <si>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</si>
  <si>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</si>
  <si>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</si>
  <si>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</si>
  <si>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</si>
  <si>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</si>
  <si>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</si>
  <si>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</si>
  <si>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</si>
  <si>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</si>
  <si>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</si>
  <si>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</si>
  <si>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</si>
  <si>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</si>
  <si>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</si>
  <si>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</si>
  <si>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</si>
  <si>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</si>
  <si>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</si>
  <si>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</si>
  <si>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</si>
  <si>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</si>
  <si>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</si>
  <si>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</si>
  <si>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</si>
  <si>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</si>
  <si>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</si>
  <si>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</si>
  <si>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</si>
  <si>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</si>
  <si>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</si>
  <si>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</si>
  <si>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</si>
  <si>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</si>
  <si>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</si>
  <si>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</si>
  <si>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</si>
  <si>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</si>
  <si>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</si>
  <si>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</si>
  <si>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</si>
  <si>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</si>
  <si>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</si>
  <si>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</si>
  <si>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</si>
  <si>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</si>
  <si>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</si>
  <si>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</si>
  <si>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</si>
  <si>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</si>
  <si>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</si>
  <si>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</si>
  <si>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</si>
  <si>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</si>
  <si>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</si>
  <si>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</si>
  <si>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</si>
  <si>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</si>
  <si>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</si>
  <si>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</si>
  <si>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</si>
  <si>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</si>
  <si>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</si>
  <si>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</si>
  <si>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</si>
  <si>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</si>
  <si>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</si>
  <si>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</si>
  <si>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</si>
  <si>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</si>
  <si>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</si>
  <si>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</si>
  <si>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</si>
  <si>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</si>
  <si>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</si>
  <si>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</si>
  <si>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</si>
  <si>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</si>
  <si>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</si>
  <si>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</si>
  <si>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</si>
  <si>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</si>
  <si>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</si>
  <si>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</si>
  <si>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</si>
  <si>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</si>
  <si>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</si>
  <si>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</si>
  <si>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</si>
  <si>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</si>
  <si>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</si>
  <si>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</si>
  <si>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</si>
  <si>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</si>
  <si>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</si>
  <si>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</si>
  <si>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</si>
  <si>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</si>
  <si>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</si>
  <si>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</si>
  <si>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</si>
  <si>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</si>
  <si>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</si>
  <si>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</si>
  <si>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</si>
  <si>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</si>
  <si>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</si>
  <si>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</si>
  <si>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</si>
  <si>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</si>
  <si>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</si>
  <si>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</si>
  <si>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</si>
  <si>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</si>
  <si>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</si>
  <si>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</si>
  <si>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</si>
  <si>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</si>
  <si>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</si>
  <si>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</si>
  <si>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</si>
  <si>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</si>
  <si>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</si>
  <si>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</si>
  <si>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</si>
  <si>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</si>
  <si>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</si>
  <si>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</si>
  <si>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</si>
  <si>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</si>
  <si>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</si>
  <si>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</si>
  <si>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</si>
  <si>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</si>
  <si>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</si>
  <si>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</si>
  <si>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</si>
  <si>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</si>
  <si>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</si>
  <si>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</si>
  <si>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</si>
  <si>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</si>
  <si>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</si>
  <si>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</si>
  <si>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</si>
  <si>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</si>
  <si>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</si>
  <si>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</si>
  <si>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</si>
  <si>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</si>
  <si>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</si>
  <si>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</si>
  <si>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</si>
  <si>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</si>
  <si>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</si>
  <si>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</si>
  <si>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</si>
  <si>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</si>
  <si>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</si>
  <si>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</si>
  <si>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</si>
  <si>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</si>
  <si>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</si>
  <si>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</si>
  <si>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</si>
  <si>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</si>
  <si>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</si>
  <si>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</si>
  <si>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</si>
  <si>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</si>
  <si>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</si>
  <si>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</si>
  <si>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</si>
  <si>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</si>
  <si>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</si>
  <si>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</si>
  <si>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</si>
  <si>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</si>
  <si>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</si>
  <si>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</si>
  <si>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</si>
  <si>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</si>
  <si>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</si>
  <si>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</si>
  <si>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</si>
  <si>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</si>
  <si>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</si>
  <si>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</si>
  <si>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</si>
  <si>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</si>
  <si>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</si>
  <si>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</si>
  <si>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</si>
  <si>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</si>
  <si>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</si>
  <si>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</si>
  <si>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</si>
  <si>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</si>
  <si>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</si>
  <si>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</si>
  <si>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</si>
  <si>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</si>
  <si>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</si>
  <si>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</si>
  <si>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</si>
  <si>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</si>
  <si>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</si>
  <si>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</si>
  <si>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</si>
  <si>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</si>
  <si>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</si>
  <si>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</si>
  <si>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</si>
  <si>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</si>
  <si>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</si>
  <si>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</si>
  <si>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</si>
  <si>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</si>
  <si>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</si>
  <si>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</si>
  <si>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</si>
  <si>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</si>
  <si>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</si>
  <si>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</si>
  <si>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</si>
  <si>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</si>
  <si>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</si>
  <si>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</si>
  <si>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</si>
  <si>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</si>
  <si>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</si>
  <si>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</si>
  <si>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</si>
  <si>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</si>
  <si>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</si>
  <si>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</si>
  <si>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</si>
  <si>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</si>
  <si>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</si>
  <si>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</si>
  <si>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</si>
  <si>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</si>
  <si>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</si>
  <si>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</si>
  <si>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</si>
  <si>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</si>
  <si>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</si>
  <si>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</si>
  <si>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</si>
  <si>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</si>
  <si>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</si>
  <si>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</si>
  <si>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</si>
  <si>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</si>
  <si>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</si>
  <si>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</si>
  <si>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</si>
  <si>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</si>
  <si>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</si>
  <si>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</si>
  <si>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</si>
  <si>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</si>
  <si>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</si>
  <si>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</si>
  <si>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</si>
  <si>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</si>
  <si>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</si>
  <si>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</si>
  <si>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</si>
  <si>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</si>
  <si>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</si>
  <si>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</si>
  <si>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</si>
  <si>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</si>
  <si>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</si>
  <si>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</si>
  <si>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</si>
  <si>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</si>
  <si>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</si>
  <si>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</si>
  <si>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</si>
  <si>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</si>
  <si>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</si>
  <si>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</si>
  <si>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</si>
  <si>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</si>
  <si>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</si>
  <si>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</si>
  <si>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</si>
  <si>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</si>
  <si>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</si>
  <si>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</si>
  <si>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</si>
  <si>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</si>
  <si>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</si>
  <si>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</si>
  <si>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</si>
  <si>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</si>
  <si>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</si>
  <si>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</si>
  <si>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</si>
  <si>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</si>
  <si>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</si>
  <si>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</si>
  <si>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</si>
  <si>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</si>
  <si>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</si>
  <si>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</si>
  <si>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</si>
  <si>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</si>
  <si>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</si>
  <si>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</si>
  <si>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</si>
  <si>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</si>
  <si>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</si>
  <si>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</si>
  <si>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</si>
  <si>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</si>
  <si>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</si>
  <si>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</si>
  <si>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</si>
  <si>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</si>
  <si>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</si>
  <si>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</si>
  <si>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</si>
  <si>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</si>
  <si>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</si>
  <si>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</si>
  <si>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</si>
  <si>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</si>
  <si>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</si>
  <si>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</si>
  <si>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</si>
  <si>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</si>
  <si>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</si>
  <si>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</si>
  <si>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</si>
  <si>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</si>
  <si>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</si>
  <si>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</si>
  <si>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</si>
  <si>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</si>
  <si>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</si>
  <si>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</si>
  <si>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</si>
  <si>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</si>
  <si>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</si>
  <si>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</si>
  <si>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</si>
  <si>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</si>
  <si>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</si>
  <si>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</si>
  <si>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</si>
  <si>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</si>
  <si>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</si>
  <si>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</si>
  <si>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</si>
  <si>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</si>
  <si>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</si>
  <si>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</si>
  <si>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</si>
  <si>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</si>
  <si>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</si>
  <si>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</si>
  <si>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</si>
  <si>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</si>
  <si>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</si>
  <si>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</si>
  <si>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</si>
  <si>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</si>
  <si>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</si>
  <si>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</si>
  <si>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</si>
  <si>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</si>
  <si>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</si>
  <si>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</si>
  <si>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</si>
  <si>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</si>
  <si>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</si>
  <si>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</si>
  <si>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</si>
  <si>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</si>
  <si>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</si>
  <si>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</si>
  <si>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</si>
  <si>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</si>
  <si>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</si>
  <si>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</si>
  <si>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</si>
  <si>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</si>
  <si>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</si>
  <si>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</si>
  <si>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</si>
  <si>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</si>
  <si>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</si>
  <si>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</si>
  <si>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</si>
  <si>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</si>
  <si>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</si>
  <si>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</si>
  <si>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</si>
  <si>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</si>
  <si>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</si>
  <si>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</si>
  <si>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</si>
  <si>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</si>
  <si>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</si>
  <si>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</si>
  <si>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</si>
  <si>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</si>
  <si>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</si>
  <si>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</si>
  <si>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</si>
  <si>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</si>
  <si>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</si>
  <si>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</si>
  <si>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</si>
  <si>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</si>
  <si>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</si>
  <si>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</si>
  <si>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</si>
  <si>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</si>
  <si>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</si>
  <si>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</si>
  <si>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</si>
  <si>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</si>
  <si>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</si>
  <si>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</si>
  <si>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</si>
  <si>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</si>
  <si>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</si>
  <si>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</si>
  <si>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</si>
  <si>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</si>
  <si>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</si>
  <si>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</si>
  <si>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</si>
  <si>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</si>
  <si>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</si>
  <si>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</si>
  <si>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</si>
  <si>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</si>
  <si>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</si>
  <si>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</si>
  <si>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</si>
  <si>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</si>
  <si>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</si>
  <si>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</si>
  <si>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</si>
  <si>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</si>
  <si>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</si>
  <si>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</si>
  <si>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</si>
  <si>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</si>
  <si>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</si>
  <si>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</si>
  <si>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</si>
  <si>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</si>
  <si>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</si>
  <si>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</si>
  <si>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</si>
  <si>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</si>
  <si>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</si>
  <si>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</si>
  <si>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</si>
  <si>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</si>
  <si>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</si>
  <si>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</si>
  <si>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</si>
  <si>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</si>
  <si>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</si>
  <si>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</si>
  <si>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</si>
  <si>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</si>
  <si>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</si>
  <si>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</si>
  <si>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</si>
  <si>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</si>
  <si>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</si>
  <si>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</si>
  <si>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</si>
  <si>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</si>
  <si>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</si>
  <si>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</si>
  <si>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</si>
  <si>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</si>
  <si>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</si>
  <si>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</si>
  <si>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</si>
  <si>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</si>
  <si>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</si>
  <si>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</si>
  <si>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</si>
  <si>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</si>
  <si>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</si>
  <si>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</si>
  <si>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</si>
  <si>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</si>
  <si>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</si>
  <si>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</si>
  <si>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</si>
  <si>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</si>
  <si>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</si>
  <si>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</si>
  <si>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</si>
  <si>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</si>
  <si>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</si>
  <si>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</si>
  <si>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</si>
  <si>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</si>
  <si>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</si>
  <si>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</si>
  <si>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</si>
  <si>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</si>
  <si>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</si>
  <si>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</si>
  <si>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</si>
  <si>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</si>
  <si>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</si>
  <si>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</si>
  <si>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</si>
  <si>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</si>
  <si>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</si>
  <si>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</si>
  <si>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</si>
  <si>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</si>
  <si>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</si>
  <si>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</si>
  <si>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</si>
  <si>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</si>
  <si>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</si>
  <si>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</si>
  <si>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</si>
  <si>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</si>
  <si>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</si>
  <si>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</si>
  <si>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</si>
  <si>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</si>
  <si>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</si>
  <si>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</si>
  <si>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</si>
  <si>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</si>
  <si>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</si>
  <si>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</si>
  <si>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</si>
  <si>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</si>
  <si>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</si>
  <si>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</si>
  <si>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</si>
  <si>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</si>
  <si>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</si>
  <si>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</si>
  <si>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</si>
  <si>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</si>
  <si>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</si>
  <si>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</si>
  <si>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</si>
  <si>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</si>
  <si>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</si>
  <si>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</si>
  <si>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</si>
  <si>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</si>
  <si>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</si>
  <si>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</si>
  <si>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</si>
  <si>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</si>
  <si>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</si>
  <si>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</si>
  <si>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</si>
  <si>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</si>
  <si>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</si>
  <si>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</si>
  <si>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</si>
  <si>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</si>
  <si>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</si>
  <si>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</si>
  <si>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</si>
  <si>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</si>
  <si>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</si>
  <si>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</si>
  <si>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</si>
  <si>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</si>
  <si>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</si>
  <si>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</si>
  <si>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</si>
  <si>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</si>
  <si>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</si>
  <si>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</si>
  <si>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</si>
  <si>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</si>
  <si>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</si>
  <si>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</si>
  <si>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</si>
  <si>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</si>
  <si>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</si>
  <si>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</si>
  <si>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</si>
  <si>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</si>
  <si>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</si>
  <si>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</si>
  <si>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</si>
  <si>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</si>
  <si>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</si>
  <si>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</si>
  <si>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</si>
  <si>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</si>
  <si>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</si>
  <si>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</si>
  <si>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</si>
  <si>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</si>
  <si>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</si>
  <si>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</si>
  <si>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</si>
  <si>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</si>
  <si>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</si>
  <si>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</si>
  <si>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</si>
  <si>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</si>
  <si>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</si>
  <si>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</si>
  <si>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</si>
  <si>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</si>
  <si>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</si>
  <si>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</si>
  <si>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</si>
  <si>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</si>
  <si>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</si>
  <si>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</si>
  <si>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</si>
  <si>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</si>
  <si>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</si>
  <si>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</si>
  <si>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</si>
  <si>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</si>
  <si>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</si>
  <si>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</si>
  <si>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</si>
  <si>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</si>
  <si>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</si>
  <si>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</si>
  <si>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</si>
  <si>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</si>
  <si>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</si>
  <si>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</si>
  <si>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</si>
  <si>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</si>
  <si>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</si>
  <si>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</si>
  <si>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</si>
  <si>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</si>
  <si>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</si>
  <si>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</si>
  <si>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</si>
  <si>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</si>
  <si>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</si>
  <si>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</si>
  <si>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</si>
  <si>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</si>
  <si>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</si>
  <si>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</si>
  <si>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</si>
  <si>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</si>
  <si>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</si>
  <si>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</si>
  <si>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</si>
  <si>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</si>
  <si>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</si>
  <si>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</si>
  <si>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</si>
  <si>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</si>
  <si>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</si>
  <si>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</si>
  <si>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</si>
  <si>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</si>
  <si>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</si>
  <si>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</si>
  <si>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</si>
  <si>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</si>
  <si>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</si>
  <si>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</si>
  <si>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</si>
  <si>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</si>
  <si>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</si>
  <si>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</si>
  <si>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</si>
  <si>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</si>
  <si>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</si>
  <si>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</si>
  <si>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</si>
  <si>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</si>
  <si>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</si>
  <si>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</si>
  <si>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</si>
  <si>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</si>
  <si>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</si>
  <si>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</si>
  <si>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</si>
  <si>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</si>
  <si>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</si>
  <si>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</si>
  <si>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</si>
  <si>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</si>
  <si>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</si>
  <si>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</si>
  <si>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</si>
  <si>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</si>
  <si>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</si>
  <si>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</si>
  <si>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</si>
  <si>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</si>
  <si>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</si>
  <si>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</si>
  <si>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</si>
  <si>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</si>
  <si>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</si>
  <si>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</si>
  <si>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</si>
  <si>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</si>
  <si>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</si>
  <si>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</si>
  <si>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</si>
  <si>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</si>
  <si>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</si>
  <si>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</si>
  <si>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</si>
  <si>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</si>
  <si>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</si>
  <si>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</si>
  <si>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</si>
  <si>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</si>
  <si>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</si>
  <si>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</si>
  <si>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</si>
  <si>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</si>
  <si>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</si>
  <si>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</si>
  <si>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</si>
  <si>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</si>
  <si>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</si>
  <si>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</si>
  <si>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</si>
  <si>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</si>
  <si>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</si>
  <si>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</si>
  <si>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</si>
  <si>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</si>
  <si>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</si>
  <si>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</si>
  <si>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</si>
  <si>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</si>
  <si>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</si>
  <si>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</si>
  <si>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</si>
  <si>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</si>
  <si>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</si>
  <si>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</si>
  <si>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</si>
  <si>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</si>
  <si>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</si>
  <si>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</si>
  <si>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</si>
  <si>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</si>
  <si>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</si>
  <si>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</si>
  <si>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</si>
  <si>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</si>
  <si>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</si>
  <si>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</si>
  <si>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</si>
  <si>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</si>
  <si>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</si>
  <si>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</si>
  <si>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</si>
  <si>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</si>
  <si>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</si>
  <si>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</si>
  <si>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</si>
  <si>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</si>
  <si>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</si>
  <si>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</si>
  <si>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</si>
  <si>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</si>
  <si>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</si>
  <si>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</si>
  <si>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</si>
  <si>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</si>
  <si>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</si>
  <si>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</si>
  <si>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</si>
  <si>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</si>
  <si>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</si>
  <si>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</si>
  <si>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</si>
  <si>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</si>
  <si>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</si>
  <si>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</si>
  <si>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</si>
  <si>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</si>
  <si>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</si>
  <si>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</si>
  <si>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</si>
  <si>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</si>
  <si>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</si>
  <si>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</si>
  <si>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</si>
  <si>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</si>
  <si>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</si>
  <si>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</si>
  <si>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</si>
  <si>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</si>
  <si>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</si>
  <si>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</si>
  <si>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</si>
  <si>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</si>
  <si>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</si>
  <si>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</si>
  <si>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</si>
  <si>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</si>
  <si>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</si>
  <si>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</si>
  <si>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</si>
  <si>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</si>
  <si>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</si>
  <si>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</si>
  <si>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</si>
  <si>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</si>
  <si>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</si>
  <si>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</si>
  <si>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</si>
  <si>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</si>
  <si>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</si>
  <si>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</si>
  <si>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</si>
  <si>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</si>
  <si>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</si>
  <si>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</si>
  <si>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</si>
  <si>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</si>
  <si>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</si>
  <si>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</si>
  <si>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</si>
  <si>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</si>
  <si>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</si>
  <si>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</si>
  <si>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</si>
  <si>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</si>
  <si>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</si>
  <si>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</si>
  <si>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</si>
  <si>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</si>
  <si>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</si>
  <si>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</si>
  <si>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</si>
  <si>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</si>
  <si>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</si>
  <si>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</si>
  <si>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</si>
  <si>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</si>
  <si>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</si>
  <si>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</si>
  <si>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</si>
  <si>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</si>
  <si>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</si>
  <si>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</si>
  <si>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</si>
  <si>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</si>
  <si>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</si>
  <si>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</si>
  <si>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</si>
  <si>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</si>
  <si>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</si>
  <si>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</si>
  <si>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</si>
  <si>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</si>
  <si>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</si>
  <si>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</si>
  <si>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</si>
  <si>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</si>
  <si>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</si>
  <si>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</si>
  <si>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</si>
  <si>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</si>
  <si>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</si>
  <si>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</si>
  <si>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</si>
  <si>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</si>
  <si>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</si>
  <si>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</si>
  <si>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</si>
  <si>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</si>
  <si>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</si>
  <si>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</si>
  <si>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</si>
  <si>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</si>
  <si>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</si>
  <si>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</si>
  <si>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</si>
  <si>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</si>
  <si>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</si>
  <si>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</si>
  <si>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</si>
  <si>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</si>
  <si>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</si>
  <si>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</si>
  <si>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</si>
  <si>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</si>
  <si>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</si>
  <si>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</si>
  <si>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</si>
  <si>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</si>
  <si>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</si>
  <si>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</si>
  <si>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</si>
  <si>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</si>
  <si>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</si>
  <si>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</si>
  <si>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</si>
  <si>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</si>
  <si>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</si>
  <si>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</si>
  <si>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</si>
  <si>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</si>
  <si>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</si>
  <si>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</si>
  <si>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</si>
  <si>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</si>
  <si>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</si>
  <si>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</si>
  <si>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</si>
  <si>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</si>
  <si>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</si>
  <si>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</si>
  <si>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</si>
  <si>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</si>
  <si>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</si>
  <si>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</si>
  <si>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</si>
  <si>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</si>
  <si>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</si>
  <si>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</si>
  <si>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</si>
  <si>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</si>
  <si>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</si>
  <si>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</si>
  <si>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</si>
  <si>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</si>
  <si>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</si>
  <si>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</si>
  <si>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</si>
  <si>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</si>
  <si>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</si>
  <si>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</si>
  <si>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</si>
  <si>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</si>
  <si>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</si>
  <si>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</si>
  <si>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</si>
  <si>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</si>
  <si>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</si>
  <si>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</si>
  <si>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</si>
  <si>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</si>
  <si>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</si>
  <si>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</si>
  <si>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</si>
  <si>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</si>
  <si>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</si>
  <si>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</si>
  <si>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</si>
  <si>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</si>
  <si>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</si>
  <si>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</si>
  <si>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</si>
  <si>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</si>
  <si>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</si>
  <si>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</si>
  <si>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</si>
  <si>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</si>
  <si>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</si>
  <si>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</si>
  <si>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</si>
  <si>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</si>
  <si>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</si>
  <si>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</si>
  <si>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</si>
  <si>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</si>
  <si>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</si>
  <si>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</si>
  <si>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</si>
  <si>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</si>
  <si>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</si>
  <si>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</si>
  <si>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</si>
  <si>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</si>
  <si>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</si>
  <si>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</si>
  <si>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</si>
  <si>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</si>
  <si>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</si>
  <si>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</si>
  <si>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</si>
  <si>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</si>
  <si>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</si>
  <si>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</si>
  <si>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</si>
  <si>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</si>
  <si>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</si>
  <si>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</si>
  <si>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</si>
  <si>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</si>
  <si>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</si>
  <si>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</si>
  <si>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</si>
  <si>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</si>
  <si>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</si>
  <si>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</si>
  <si>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</si>
  <si>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</si>
  <si>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</si>
  <si>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</si>
  <si>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</si>
  <si>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</si>
  <si>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</si>
  <si>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</si>
  <si>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</si>
  <si>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</si>
  <si>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</si>
  <si>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</si>
  <si>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</si>
  <si>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</si>
  <si>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</si>
  <si>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</si>
  <si>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</si>
  <si>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</si>
  <si>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</si>
  <si>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</si>
  <si>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</si>
  <si>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</si>
  <si>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</si>
  <si>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</si>
  <si>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</si>
  <si>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</si>
  <si>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</si>
  <si>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</si>
  <si>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</si>
  <si>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</si>
  <si>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</si>
  <si>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</si>
  <si>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</si>
  <si>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</si>
  <si>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</si>
  <si>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</si>
  <si>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</si>
  <si>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</si>
  <si>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</si>
  <si>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</si>
  <si>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</si>
  <si>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</si>
  <si>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</si>
  <si>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</si>
  <si>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</si>
  <si>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</si>
  <si>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</si>
  <si>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</si>
  <si>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</si>
  <si>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</si>
  <si>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</si>
  <si>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</si>
  <si>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</si>
  <si>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</si>
  <si>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</si>
  <si>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</si>
  <si>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</si>
  <si>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</si>
  <si>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</si>
  <si>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</si>
  <si>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</si>
  <si>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</si>
  <si>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</si>
  <si>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</si>
  <si>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</si>
  <si>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</si>
  <si>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</si>
  <si>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</si>
  <si>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</si>
  <si>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</si>
  <si>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</si>
  <si>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</si>
  <si>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</si>
  <si>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</si>
  <si>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</si>
  <si>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</si>
  <si>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</si>
  <si>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</si>
  <si>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</si>
  <si>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</si>
  <si>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</si>
  <si>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</si>
  <si>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</si>
  <si>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</si>
  <si>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</si>
  <si>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</si>
  <si>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</si>
  <si>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</si>
  <si>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</si>
  <si>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</si>
  <si>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</si>
  <si>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</si>
  <si>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</si>
  <si>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</si>
  <si>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</si>
  <si>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</si>
  <si>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</si>
  <si>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</si>
  <si>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</si>
  <si>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</si>
  <si>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</si>
  <si>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</si>
  <si>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</si>
  <si>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</si>
  <si>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</si>
  <si>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</si>
  <si>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</si>
  <si>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</si>
  <si>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</si>
  <si>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</si>
  <si>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</si>
  <si>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</si>
  <si>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</si>
  <si>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</si>
  <si>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</si>
  <si>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</si>
  <si>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</si>
  <si>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</si>
  <si>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</si>
  <si>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</si>
  <si>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</si>
  <si>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</si>
  <si>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</si>
  <si>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</si>
  <si>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</si>
  <si>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</si>
  <si>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</si>
  <si>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</si>
  <si>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</si>
  <si>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</si>
  <si>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</si>
  <si>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</si>
  <si>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</si>
  <si>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</si>
  <si>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</si>
  <si>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</si>
  <si>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</si>
  <si>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</si>
  <si>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</si>
  <si>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</si>
  <si>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</si>
  <si>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</si>
  <si>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</si>
  <si>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</si>
  <si>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</si>
  <si>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</si>
  <si>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</si>
  <si>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</si>
  <si>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</si>
  <si>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</si>
  <si>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</si>
  <si>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</si>
  <si>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</si>
  <si>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</si>
  <si>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</si>
  <si>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</si>
  <si>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</si>
  <si>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</si>
  <si>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</si>
  <si>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</si>
  <si>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</si>
  <si>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</si>
  <si>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</si>
  <si>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</si>
  <si>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</si>
  <si>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</si>
  <si>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</si>
  <si>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</si>
  <si>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</si>
  <si>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</si>
  <si>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</si>
  <si>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</si>
  <si>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</si>
  <si>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</si>
  <si>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</si>
  <si>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</si>
  <si>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</si>
  <si>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</si>
  <si>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</si>
  <si>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</si>
  <si>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</si>
  <si>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</si>
  <si>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</si>
  <si>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</si>
  <si>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</si>
  <si>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</si>
  <si>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</si>
  <si>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</si>
  <si>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</si>
  <si>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</si>
  <si>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</si>
  <si>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</si>
  <si>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</si>
  <si>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</si>
  <si>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</si>
  <si>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</si>
  <si>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</si>
  <si>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</si>
  <si>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</si>
  <si>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</si>
  <si>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</si>
  <si>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</si>
  <si>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</si>
  <si>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</si>
  <si>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</si>
  <si>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</si>
  <si>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</si>
  <si>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</si>
  <si>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</si>
  <si>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</si>
  <si>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</si>
  <si>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</si>
  <si>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</si>
  <si>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</si>
  <si>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</si>
  <si>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</si>
  <si>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</si>
  <si>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</si>
  <si>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</si>
  <si>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</si>
  <si>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</si>
  <si>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</si>
  <si>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</si>
  <si>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</si>
  <si>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</si>
  <si>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</si>
  <si>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</si>
  <si>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</si>
  <si>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</si>
  <si>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</si>
  <si>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</si>
  <si>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</si>
  <si>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</si>
  <si>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</si>
  <si>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</si>
  <si>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</si>
  <si>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</si>
  <si>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</si>
  <si>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</si>
  <si>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</si>
  <si>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</si>
  <si>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</si>
  <si>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</si>
  <si>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</si>
  <si>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</si>
  <si>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</si>
  <si>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</si>
  <si>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</si>
  <si>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</si>
  <si>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</si>
  <si>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</si>
  <si>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</si>
  <si>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</si>
  <si>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</si>
  <si>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</si>
  <si>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</si>
  <si>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</si>
  <si>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</si>
  <si>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</si>
  <si>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</si>
  <si>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</si>
  <si>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</si>
  <si>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</si>
  <si>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</si>
  <si>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</si>
  <si>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</si>
  <si>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</si>
  <si>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</si>
  <si>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</si>
  <si>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</si>
  <si>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</si>
  <si>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</si>
  <si>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</si>
  <si>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</si>
  <si>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</si>
  <si>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</si>
  <si>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</si>
  <si>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</si>
  <si>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</si>
  <si>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</si>
  <si>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</si>
  <si>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</si>
  <si>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</si>
  <si>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</si>
  <si>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</si>
  <si>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</si>
  <si>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</si>
  <si>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</si>
  <si>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</si>
  <si>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</si>
  <si>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</si>
  <si>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</si>
  <si>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</si>
  <si>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</si>
  <si>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</si>
  <si>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</si>
  <si>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</si>
  <si>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</si>
  <si>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</si>
  <si>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</si>
  <si>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</si>
  <si>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</si>
  <si>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</si>
  <si>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</si>
  <si>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</si>
  <si>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</si>
  <si>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</si>
  <si>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</si>
  <si>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</si>
  <si>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</si>
  <si>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</si>
  <si>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</si>
  <si>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</si>
  <si>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</si>
  <si>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</si>
  <si>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</si>
  <si>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</si>
  <si>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</si>
  <si>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</si>
  <si>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</si>
  <si>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</si>
  <si>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</si>
  <si>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</si>
  <si>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</si>
  <si>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</si>
  <si>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</si>
  <si>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</si>
  <si>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</si>
  <si>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</si>
  <si>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</si>
  <si>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</si>
  <si>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</si>
  <si>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</si>
  <si>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</si>
  <si>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</si>
  <si>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</si>
  <si>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</si>
  <si>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</si>
  <si>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</si>
  <si>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</si>
  <si>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</si>
  <si>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</si>
  <si>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</si>
  <si>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</si>
  <si>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</si>
  <si>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</si>
  <si>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</si>
  <si>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</si>
  <si>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</si>
  <si>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</si>
  <si>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</si>
  <si>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</si>
  <si>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</si>
  <si>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</si>
  <si>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</si>
  <si>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</si>
  <si>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</si>
  <si>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</si>
  <si>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</si>
  <si>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</si>
  <si>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</si>
  <si>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</si>
  <si>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</si>
  <si>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</si>
  <si>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</si>
  <si>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</si>
  <si>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</si>
  <si>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</si>
  <si>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</si>
  <si>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</si>
  <si>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</si>
  <si>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</si>
  <si>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</si>
  <si>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</si>
  <si>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</si>
  <si>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</si>
  <si>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</si>
  <si>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</si>
  <si>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</si>
  <si>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</si>
  <si>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</si>
  <si>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</si>
  <si>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</si>
  <si>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</si>
  <si>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</si>
  <si>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</si>
  <si>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</si>
  <si>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</si>
  <si>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</si>
  <si>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</si>
  <si>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</si>
  <si>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</si>
  <si>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</si>
  <si>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</si>
  <si>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</si>
  <si>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</si>
  <si>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</si>
  <si>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</si>
  <si>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</si>
  <si>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</si>
  <si>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</si>
  <si>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</si>
  <si>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</si>
  <si>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</si>
  <si>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</si>
  <si>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</si>
  <si>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</si>
  <si>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</si>
  <si>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</si>
  <si>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</si>
  <si>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</si>
  <si>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</si>
  <si>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</si>
  <si>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</si>
  <si>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</si>
  <si>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</si>
  <si>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</si>
  <si>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</si>
  <si>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</si>
  <si>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</si>
  <si>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</si>
  <si>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</si>
  <si>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</si>
  <si>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</si>
  <si>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</si>
  <si>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</si>
  <si>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</si>
  <si>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</si>
  <si>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</si>
  <si>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</si>
  <si>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</si>
  <si>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</si>
  <si>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</si>
  <si>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</si>
  <si>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</si>
  <si>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</si>
  <si>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</si>
  <si>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</si>
  <si>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</si>
  <si>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</si>
  <si>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</si>
  <si>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</si>
  <si>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</si>
  <si>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</si>
  <si>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</si>
  <si>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</si>
  <si>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</si>
  <si>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</si>
  <si>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</si>
  <si>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</si>
  <si>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</si>
  <si>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</si>
  <si>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</si>
  <si>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</si>
  <si>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</si>
  <si>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</si>
  <si>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</si>
  <si>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</si>
  <si>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</si>
  <si>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</si>
  <si>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</si>
  <si>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</si>
  <si>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</si>
  <si>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</si>
  <si>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</si>
  <si>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</si>
  <si>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</si>
  <si>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</si>
  <si>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</si>
  <si>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</si>
  <si>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</si>
  <si>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</si>
  <si>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</si>
  <si>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</si>
  <si>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</si>
  <si>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</si>
  <si>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</si>
  <si>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</si>
  <si>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</si>
  <si>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</si>
  <si>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</si>
  <si>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</si>
  <si>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</si>
  <si>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</si>
  <si>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</si>
  <si>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</si>
  <si>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</si>
  <si>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</si>
  <si>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</si>
  <si>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</si>
  <si>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</si>
  <si>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</si>
  <si>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</si>
  <si>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</si>
  <si>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</si>
  <si>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</si>
  <si>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</si>
  <si>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</si>
  <si>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</si>
  <si>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</si>
  <si>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</si>
  <si>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</si>
  <si>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</si>
  <si>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</si>
  <si>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</si>
  <si>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</si>
  <si>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</si>
  <si>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</si>
  <si>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</si>
  <si>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</si>
  <si>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</si>
  <si>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</si>
  <si>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</si>
  <si>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</si>
  <si>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</si>
  <si>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</si>
  <si>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</si>
  <si>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</si>
  <si>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</si>
  <si>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</si>
  <si>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</si>
  <si>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</si>
  <si>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</si>
  <si>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</si>
  <si>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</si>
  <si>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</si>
  <si>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</si>
  <si>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</si>
  <si>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</si>
  <si>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</si>
  <si>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</si>
  <si>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</si>
  <si>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</si>
  <si>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</si>
  <si>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</si>
  <si>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</si>
  <si>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</si>
  <si>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</si>
  <si>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</si>
  <si>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</si>
  <si>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</si>
  <si>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</si>
  <si>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</si>
  <si>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</si>
  <si>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</si>
  <si>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</si>
  <si>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</si>
  <si>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</si>
  <si>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</si>
  <si>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</si>
  <si>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</si>
  <si>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</si>
  <si>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</si>
  <si>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</si>
  <si>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</si>
  <si>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</si>
  <si>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</si>
  <si>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</si>
  <si>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</si>
  <si>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</si>
  <si>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</si>
  <si>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</si>
  <si>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</si>
  <si>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</si>
  <si>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</si>
  <si>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</si>
  <si>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</si>
  <si>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</si>
  <si>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</si>
  <si>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</si>
  <si>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</si>
  <si>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</si>
  <si>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</si>
  <si>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</si>
  <si>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</si>
  <si>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</si>
  <si>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</si>
  <si>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</si>
  <si>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</si>
  <si>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</si>
  <si>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</si>
  <si>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</si>
  <si>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</si>
  <si>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</si>
  <si>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</si>
  <si>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</si>
  <si>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</si>
  <si>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</si>
  <si>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</si>
  <si>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</si>
  <si>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</si>
  <si>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</si>
  <si>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</si>
  <si>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</si>
  <si>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</si>
  <si>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</si>
  <si>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</si>
  <si>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</si>
  <si>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</si>
  <si>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</si>
  <si>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</si>
  <si>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</si>
  <si>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</si>
  <si>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</si>
  <si>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</si>
  <si>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</si>
  <si>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</si>
  <si>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</si>
  <si>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</si>
  <si>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</si>
  <si>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</si>
  <si>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</si>
  <si>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</si>
  <si>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</si>
  <si>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</si>
  <si>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</si>
  <si>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</si>
  <si>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</si>
  <si>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</si>
  <si>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</si>
  <si>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</si>
  <si>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</si>
  <si>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</si>
  <si>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</si>
  <si>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</si>
  <si>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</si>
  <si>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</si>
  <si>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</si>
  <si>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</si>
  <si>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</si>
  <si>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</si>
  <si>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</si>
  <si>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</si>
  <si>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</si>
  <si>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</si>
  <si>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</si>
  <si>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</si>
  <si>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</si>
  <si>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</si>
  <si>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</si>
  <si>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</si>
  <si>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</si>
  <si>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</si>
  <si>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</si>
  <si>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</si>
  <si>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</si>
  <si>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</si>
  <si>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</si>
  <si>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</si>
  <si>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</si>
  <si>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</si>
  <si>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</si>
  <si>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</si>
  <si>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</si>
  <si>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</si>
  <si>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</si>
  <si>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</si>
  <si>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</si>
  <si>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</si>
  <si>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</si>
  <si>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</si>
  <si>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</si>
  <si>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</si>
  <si>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</si>
  <si>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</si>
  <si>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</si>
  <si>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</si>
  <si>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</si>
  <si>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</si>
  <si>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</si>
  <si>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</si>
  <si>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</si>
  <si>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</si>
  <si>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</si>
  <si>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</si>
  <si>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</si>
  <si>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</si>
  <si>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</si>
  <si>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</si>
  <si>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</si>
  <si>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</si>
  <si>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</si>
  <si>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</si>
  <si>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</si>
  <si>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</si>
  <si>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</si>
  <si>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</si>
  <si>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</si>
  <si>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</si>
  <si>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</si>
  <si>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</si>
  <si>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</si>
  <si>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</si>
  <si>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</si>
  <si>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</si>
  <si>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</si>
  <si>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</si>
  <si>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</si>
  <si>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</si>
  <si>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</si>
  <si>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</si>
  <si>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</si>
  <si>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</si>
  <si>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</si>
  <si>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</si>
  <si>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</si>
  <si>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</si>
  <si>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</si>
  <si>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</si>
  <si>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</si>
  <si>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</si>
  <si>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</si>
  <si>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</si>
  <si>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</si>
  <si>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</si>
  <si>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</si>
  <si>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</si>
  <si>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</si>
  <si>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</si>
  <si>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</si>
  <si>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</si>
  <si>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</si>
  <si>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</si>
  <si>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</si>
  <si>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</si>
  <si>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</si>
  <si>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</si>
  <si>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</si>
  <si>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</si>
  <si>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</si>
  <si>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</si>
  <si>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</si>
  <si>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</si>
  <si>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</si>
  <si>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</si>
  <si>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</si>
  <si>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</si>
  <si>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</si>
  <si>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</si>
  <si>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</si>
  <si>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</si>
  <si>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</si>
  <si>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</si>
  <si>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</si>
  <si>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</si>
  <si>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</si>
  <si>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</si>
  <si>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</si>
  <si>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</si>
  <si>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</si>
  <si>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</si>
  <si>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</si>
  <si>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</si>
  <si>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</si>
  <si>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</si>
  <si>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</si>
  <si>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</si>
  <si>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</si>
  <si>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</si>
  <si>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</si>
  <si>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</si>
  <si>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</si>
  <si>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</si>
  <si>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</si>
  <si>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</si>
  <si>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</si>
  <si>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</si>
  <si>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</si>
  <si>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</si>
  <si>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</si>
  <si>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</si>
  <si>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</si>
  <si>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</si>
  <si>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</si>
  <si>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</si>
  <si>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</si>
  <si>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</si>
  <si>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</si>
  <si>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</si>
  <si>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</si>
  <si>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</si>
  <si>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</si>
  <si>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</si>
  <si>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</si>
  <si>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</si>
  <si>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</si>
  <si>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</si>
  <si>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</si>
  <si>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</si>
  <si>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</si>
  <si>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</si>
  <si>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</si>
  <si>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</si>
  <si>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</si>
  <si>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</si>
  <si>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</si>
  <si>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</si>
  <si>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</si>
  <si>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</si>
  <si>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</si>
  <si>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</si>
  <si>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</si>
  <si>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</si>
  <si>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</si>
  <si>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</si>
  <si>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</si>
  <si>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</si>
  <si>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</si>
  <si>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</si>
  <si>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</si>
  <si>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</si>
  <si>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</si>
  <si>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</si>
  <si>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</si>
  <si>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</si>
  <si>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</si>
  <si>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</si>
  <si>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</si>
  <si>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</si>
  <si>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</si>
  <si>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</si>
  <si>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</si>
  <si>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</si>
  <si>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</si>
  <si>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</si>
  <si>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</si>
  <si>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</si>
  <si>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</si>
  <si>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</si>
  <si>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</si>
  <si>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</si>
  <si>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</si>
  <si>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</si>
  <si>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</si>
  <si>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</si>
  <si>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</si>
  <si>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</si>
  <si>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</si>
  <si>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</si>
  <si>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</si>
  <si>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</si>
  <si>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</si>
  <si>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</si>
  <si>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</si>
  <si>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</si>
  <si>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</si>
  <si>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</si>
  <si>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</si>
  <si>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</si>
  <si>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</si>
  <si>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</si>
  <si>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</si>
  <si>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</si>
  <si>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</si>
  <si>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</si>
  <si>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</si>
  <si>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</si>
  <si>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</si>
  <si>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</si>
  <si>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</si>
  <si>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</si>
  <si>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</si>
  <si>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</si>
  <si>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</si>
  <si>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</si>
  <si>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</si>
  <si>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</si>
  <si>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</si>
  <si>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</si>
  <si>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</si>
  <si>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</si>
  <si>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</si>
  <si>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</si>
  <si>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</si>
  <si>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</si>
  <si>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</si>
  <si>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</si>
  <si>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</si>
  <si>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</si>
  <si>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</si>
  <si>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</si>
  <si>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</si>
  <si>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</si>
  <si>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</si>
  <si>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</si>
  <si>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</si>
  <si>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</si>
  <si>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</si>
  <si>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</si>
  <si>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</si>
  <si>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</si>
  <si>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</si>
  <si>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</si>
  <si>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</si>
  <si>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</si>
  <si>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</si>
  <si>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</si>
  <si>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</si>
  <si>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</si>
  <si>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</si>
  <si>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</si>
  <si>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</si>
  <si>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</si>
  <si>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</si>
  <si>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</si>
  <si>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</si>
  <si>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</si>
  <si>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</si>
  <si>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</si>
  <si>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</si>
  <si>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</si>
  <si>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</si>
  <si>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</si>
  <si>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</si>
  <si>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</si>
  <si>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</si>
  <si>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</si>
  <si>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</si>
  <si>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</si>
  <si>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</si>
  <si>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</si>
  <si>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</si>
  <si>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</si>
  <si>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</si>
  <si>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</si>
  <si>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</si>
  <si>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</si>
  <si>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</si>
  <si>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</si>
  <si>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</si>
  <si>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</si>
  <si>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</si>
  <si>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</si>
  <si>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</si>
  <si>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</si>
  <si>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</si>
  <si>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</si>
  <si>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</si>
  <si>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</si>
  <si>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</si>
  <si>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</si>
  <si>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</si>
  <si>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</si>
  <si>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</si>
  <si>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</si>
  <si>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</si>
  <si>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</si>
  <si>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</si>
  <si>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</si>
  <si>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</si>
  <si>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</si>
  <si>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</si>
  <si>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</si>
  <si>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</si>
  <si>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</si>
  <si>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</si>
  <si>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</si>
  <si>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</si>
  <si>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</si>
  <si>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</si>
  <si>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</si>
  <si>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</si>
  <si>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</si>
  <si>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</si>
  <si>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</si>
  <si>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</si>
  <si>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</si>
  <si>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</si>
  <si>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</si>
  <si>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</si>
  <si>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</si>
  <si>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</si>
  <si>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</si>
  <si>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</si>
  <si>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</si>
  <si>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</si>
  <si>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</si>
  <si>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</si>
  <si>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</si>
  <si>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</si>
  <si>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</si>
  <si>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</si>
  <si>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</si>
  <si>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</si>
  <si>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</si>
  <si>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</si>
  <si>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</si>
  <si>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</si>
  <si>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</si>
  <si>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</si>
  <si>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</si>
  <si>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</si>
  <si>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</si>
  <si>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</si>
  <si>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</si>
  <si>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</si>
  <si>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</si>
  <si>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</si>
  <si>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</si>
  <si>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</si>
  <si>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</si>
  <si>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</si>
  <si>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</si>
  <si>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</si>
  <si>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</si>
  <si>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</si>
  <si>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</si>
  <si>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</si>
  <si>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</si>
  <si>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</si>
  <si>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</si>
  <si>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</si>
  <si>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</si>
  <si>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</si>
  <si>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</si>
  <si>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</si>
  <si>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</si>
  <si>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</si>
  <si>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</si>
  <si>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</si>
  <si>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</si>
  <si>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</si>
  <si>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</si>
  <si>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</si>
  <si>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</si>
  <si>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</si>
  <si>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</si>
  <si>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</si>
  <si>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</si>
  <si>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</si>
  <si>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</si>
  <si>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</si>
  <si>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</si>
  <si>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</si>
  <si>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</si>
  <si>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</si>
  <si>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</si>
  <si>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</si>
  <si>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</si>
  <si>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</si>
  <si>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</si>
  <si>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</si>
  <si>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</si>
  <si>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</si>
  <si>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</si>
  <si>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</si>
  <si>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</si>
  <si>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</si>
  <si>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</si>
  <si>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</si>
  <si>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</si>
  <si>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</si>
  <si>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</si>
  <si>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</si>
  <si>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</si>
  <si>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</si>
  <si>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</si>
  <si>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</si>
  <si>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</si>
  <si>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</si>
  <si>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</si>
  <si>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</si>
  <si>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</si>
  <si>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</si>
  <si>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</si>
  <si>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</si>
  <si>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</si>
  <si>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</si>
  <si>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</si>
  <si>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</si>
  <si>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</si>
  <si>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</si>
  <si>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</si>
  <si>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</si>
  <si>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</si>
  <si>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</si>
  <si>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</si>
  <si>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</si>
  <si>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</si>
  <si>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</si>
  <si>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</si>
  <si>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</si>
  <si>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</si>
  <si>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</si>
  <si>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</si>
  <si>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</si>
  <si>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</si>
  <si>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</si>
  <si>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</si>
  <si>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</si>
  <si>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</si>
  <si>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</si>
  <si>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</si>
  <si>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</si>
  <si>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</si>
  <si>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</si>
  <si>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</si>
  <si>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</si>
  <si>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</si>
  <si>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</si>
  <si>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</si>
  <si>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</si>
  <si>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</si>
  <si>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</si>
  <si>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</si>
  <si>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</si>
  <si>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</si>
  <si>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</si>
  <si>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</si>
  <si>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</si>
  <si>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</si>
  <si>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</si>
  <si>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</si>
  <si>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</si>
  <si>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</si>
  <si>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</si>
  <si>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</si>
  <si>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</si>
  <si>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</si>
  <si>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</si>
  <si>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</si>
  <si>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</si>
  <si>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</si>
  <si>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</si>
  <si>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</si>
  <si>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</si>
  <si>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</si>
  <si>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</si>
  <si>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</si>
  <si>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</si>
  <si>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</si>
  <si>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</si>
  <si>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</si>
  <si>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</si>
  <si>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</si>
  <si>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</si>
  <si>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</si>
  <si>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</si>
  <si>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</si>
  <si>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</si>
  <si>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</si>
  <si>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</si>
  <si>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</si>
  <si>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</si>
  <si>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</si>
  <si>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</si>
  <si>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</si>
  <si>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</si>
  <si>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</si>
  <si>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</si>
  <si>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</si>
  <si>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</si>
  <si>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</si>
  <si>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</si>
  <si>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</si>
  <si>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</si>
  <si>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</si>
  <si>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</si>
  <si>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</si>
  <si>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</si>
  <si>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</si>
  <si>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</si>
  <si>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</si>
  <si>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</si>
  <si>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</si>
  <si>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</si>
  <si>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</si>
  <si>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</si>
  <si>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</si>
  <si>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</si>
  <si>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</si>
  <si>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</si>
  <si>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</si>
  <si>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</si>
  <si>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</si>
  <si>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</si>
  <si>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</si>
  <si>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</si>
  <si>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</si>
  <si>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</si>
  <si>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</si>
  <si>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</si>
  <si>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</si>
  <si>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</si>
  <si>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</si>
  <si>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</si>
  <si>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</si>
  <si>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</si>
  <si>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</si>
  <si>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</si>
  <si>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</si>
  <si>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</si>
  <si>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</si>
  <si>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</si>
  <si>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</si>
  <si>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</si>
  <si>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</si>
  <si>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</si>
  <si>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</si>
  <si>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</si>
  <si>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</si>
  <si>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</si>
  <si>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</si>
  <si>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</si>
  <si>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</si>
  <si>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</si>
  <si>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</si>
  <si>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</si>
  <si>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</si>
  <si>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</si>
  <si>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</si>
  <si>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</si>
  <si>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</si>
  <si>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</si>
  <si>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</si>
  <si>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</si>
  <si>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</si>
  <si>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</si>
  <si>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</si>
  <si>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</si>
  <si>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</si>
  <si>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</si>
  <si>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</si>
  <si>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</si>
  <si>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</si>
  <si>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</si>
  <si>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</si>
  <si>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</si>
  <si>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</si>
  <si>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</si>
  <si>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</si>
  <si>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</si>
  <si>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</si>
  <si>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</si>
  <si>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</si>
  <si>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</si>
  <si>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</si>
  <si>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</si>
  <si>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</si>
  <si>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</si>
  <si>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</si>
  <si>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</si>
  <si>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</si>
  <si>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</si>
  <si>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</si>
  <si>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</si>
  <si>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</si>
  <si>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</si>
  <si>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</si>
  <si>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</si>
  <si>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</si>
  <si>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</si>
  <si>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</si>
  <si>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</si>
  <si>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</si>
  <si>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</si>
  <si>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</si>
  <si>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</si>
  <si>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</si>
  <si>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</si>
  <si>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</si>
  <si>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</si>
  <si>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</si>
  <si>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</si>
  <si>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</si>
  <si>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</si>
  <si>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</si>
  <si>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</si>
  <si>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</si>
  <si>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</si>
  <si>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</si>
  <si>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</si>
  <si>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</si>
  <si>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</si>
  <si>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</si>
  <si>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</si>
  <si>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</si>
  <si>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</si>
  <si>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</si>
  <si>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</si>
  <si>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</si>
  <si>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</si>
  <si>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</si>
  <si>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</si>
  <si>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</si>
  <si>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</si>
  <si>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</si>
  <si>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</si>
  <si>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</si>
  <si>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</si>
  <si>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</si>
  <si>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</si>
  <si>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</si>
  <si>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</si>
  <si>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</si>
  <si>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</si>
  <si>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</si>
  <si>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</si>
  <si>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</si>
  <si>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</si>
  <si>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</si>
  <si>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</si>
  <si>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</si>
  <si>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</si>
  <si>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</si>
  <si>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</si>
  <si>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</si>
  <si>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</si>
  <si>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</si>
  <si>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</si>
  <si>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</si>
  <si>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</si>
  <si>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</si>
  <si>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</si>
  <si>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</si>
  <si>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</si>
  <si>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</si>
  <si>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</si>
  <si>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</si>
  <si>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</si>
  <si>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</si>
  <si>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</si>
  <si>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</si>
  <si>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</si>
  <si>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</si>
  <si>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</si>
  <si>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</si>
  <si>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</si>
  <si>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</si>
  <si>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</si>
  <si>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</si>
  <si>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</si>
  <si>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</si>
  <si>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</si>
  <si>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</si>
  <si>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</si>
  <si>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</si>
  <si>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</si>
  <si>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</si>
  <si>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</si>
  <si>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</si>
  <si>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</si>
  <si>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</si>
  <si>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</si>
  <si>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</si>
  <si>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</si>
  <si>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</si>
  <si>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</si>
  <si>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</si>
  <si>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</si>
  <si>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</si>
  <si>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</si>
  <si>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</si>
  <si>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</si>
  <si>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</si>
  <si>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</si>
  <si>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</si>
  <si>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</si>
  <si>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</si>
  <si>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</si>
  <si>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</si>
  <si>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</si>
  <si>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</si>
  <si>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</si>
  <si>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</si>
  <si>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</si>
  <si>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</si>
  <si>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</si>
  <si>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</si>
  <si>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</si>
  <si>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</si>
  <si>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</si>
  <si>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</si>
  <si>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</si>
  <si>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</si>
  <si>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</si>
  <si>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</si>
  <si>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</si>
  <si>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</si>
  <si>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</si>
  <si>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</si>
  <si>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</si>
  <si>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</si>
  <si>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</si>
  <si>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</si>
  <si>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</si>
  <si>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</si>
  <si>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</si>
  <si>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</si>
  <si>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</si>
  <si>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</si>
  <si>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</si>
  <si>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</si>
  <si>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</si>
  <si>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</si>
  <si>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</si>
  <si>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</si>
  <si>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</si>
  <si>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</si>
  <si>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</si>
  <si>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</si>
  <si>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</si>
  <si>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</si>
  <si>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</si>
  <si>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</si>
  <si>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</si>
  <si>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</si>
  <si>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</si>
  <si>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</si>
  <si>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</si>
  <si>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</si>
  <si>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</si>
  <si>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</si>
  <si>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</si>
  <si>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</si>
  <si>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</si>
  <si>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</si>
  <si>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</si>
  <si>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</si>
  <si>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</si>
  <si>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</si>
  <si>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</si>
  <si>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</si>
  <si>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</si>
  <si>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</si>
  <si>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</si>
  <si>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</si>
  <si>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</si>
  <si>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</si>
  <si>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</si>
  <si>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</si>
  <si>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</si>
  <si>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</si>
  <si>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</si>
  <si>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</si>
  <si>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</si>
  <si>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</si>
  <si>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</si>
  <si>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</si>
  <si>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</si>
  <si>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</si>
  <si>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</si>
  <si>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</si>
  <si>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</si>
  <si>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</si>
  <si>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</si>
  <si>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</si>
  <si>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</si>
  <si>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</si>
  <si>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</si>
  <si>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</si>
  <si>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</si>
  <si>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</si>
  <si>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</si>
  <si>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</si>
  <si>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</si>
  <si>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</si>
  <si>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</si>
  <si>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</si>
  <si>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</si>
  <si>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</si>
  <si>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</si>
  <si>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</si>
  <si>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</si>
  <si>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</si>
  <si>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</si>
  <si>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</si>
  <si>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</si>
  <si>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</si>
  <si>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</si>
  <si>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</si>
  <si>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</si>
  <si>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</si>
  <si>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</si>
  <si>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</si>
  <si>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</si>
  <si>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</si>
  <si>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</si>
  <si>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</si>
  <si>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</si>
  <si>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</si>
  <si>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</si>
  <si>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</si>
  <si>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</si>
  <si>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</si>
  <si>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</si>
  <si>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</si>
  <si>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</si>
  <si>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</si>
  <si>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</si>
  <si>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</si>
  <si>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</si>
  <si>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</si>
  <si>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</si>
  <si>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</si>
  <si>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</si>
  <si>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</si>
  <si>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</si>
  <si>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</si>
  <si>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</si>
  <si>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</si>
  <si>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</si>
  <si>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</si>
  <si>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</si>
  <si>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</si>
  <si>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</si>
  <si>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</si>
  <si>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</si>
  <si>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</si>
  <si>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</si>
  <si>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</si>
  <si>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</si>
  <si>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</si>
  <si>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</si>
  <si>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</si>
  <si>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</si>
  <si>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</si>
  <si>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</si>
  <si>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</si>
  <si>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</si>
  <si>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</si>
  <si>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</si>
  <si>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</si>
  <si>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</si>
  <si>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</si>
  <si>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</si>
  <si>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</si>
  <si>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</si>
  <si>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</si>
  <si>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</si>
  <si>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</si>
  <si>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</si>
  <si>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</si>
  <si>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</si>
  <si>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</si>
  <si>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</si>
  <si>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</si>
  <si>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</si>
  <si>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</si>
  <si>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</si>
  <si>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</si>
  <si>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</si>
  <si>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</si>
  <si>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</si>
  <si>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</si>
  <si>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</si>
  <si>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</si>
  <si>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</si>
  <si>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</si>
  <si>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</si>
  <si>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</si>
  <si>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</si>
  <si>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</si>
  <si>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</si>
  <si>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</si>
  <si>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</si>
  <si>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</si>
  <si>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</si>
  <si>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</si>
  <si>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</si>
  <si>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</si>
  <si>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</si>
  <si>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</si>
  <si>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</si>
  <si>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</si>
  <si>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</si>
  <si>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</si>
  <si>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</si>
  <si>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</si>
  <si>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</si>
  <si>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</si>
  <si>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</si>
  <si>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</si>
  <si>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</si>
  <si>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</si>
  <si>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</si>
  <si>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</si>
  <si>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</si>
  <si>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</si>
  <si>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</si>
  <si>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</si>
  <si>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</si>
  <si>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</si>
  <si>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</si>
  <si>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</si>
  <si>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</si>
  <si>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</si>
  <si>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</si>
  <si>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</si>
  <si>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</si>
  <si>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</si>
  <si>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</si>
  <si>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</si>
  <si>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</si>
  <si>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</si>
  <si>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</si>
  <si>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</si>
  <si>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</si>
  <si>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</si>
  <si>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</si>
  <si>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</si>
  <si>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</si>
  <si>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</si>
  <si>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</si>
  <si>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</si>
  <si>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</si>
  <si>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</si>
  <si>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</si>
  <si>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</si>
  <si>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</si>
  <si>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</si>
  <si>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</si>
  <si>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</si>
  <si>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</si>
  <si>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</si>
  <si>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</si>
  <si>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</si>
  <si>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</si>
  <si>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</si>
  <si>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</si>
  <si>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</si>
  <si>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</si>
  <si>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</si>
  <si>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</si>
  <si>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</si>
  <si>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</si>
  <si>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</si>
  <si>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</si>
  <si>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</si>
  <si>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</si>
  <si>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</si>
  <si>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</si>
  <si>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</si>
  <si>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</si>
  <si>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</si>
  <si>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</si>
  <si>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</si>
  <si>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</si>
  <si>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</si>
  <si>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</si>
  <si>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</si>
  <si>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</si>
  <si>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</si>
  <si>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</si>
  <si>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</si>
  <si>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</si>
  <si>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</si>
  <si>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</si>
  <si>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</si>
  <si>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</si>
  <si>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</si>
  <si>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</si>
  <si>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</si>
  <si>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</si>
  <si>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</si>
  <si>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</si>
  <si>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</si>
  <si>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</si>
  <si>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</si>
  <si>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</si>
  <si>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</si>
  <si>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</si>
  <si>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</si>
  <si>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</si>
  <si>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</si>
  <si>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</si>
  <si>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</si>
  <si>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</si>
  <si>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</si>
  <si>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</si>
  <si>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</si>
  <si>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</si>
  <si>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</si>
  <si>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</si>
  <si>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</si>
  <si>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</si>
  <si>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</si>
  <si>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</si>
  <si>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</si>
  <si>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</si>
  <si>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</si>
  <si>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</si>
  <si>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</si>
  <si>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</si>
  <si>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</si>
  <si>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</si>
  <si>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</si>
  <si>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</si>
  <si>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</si>
  <si>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</si>
  <si>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</si>
  <si>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</si>
  <si>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</si>
  <si>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</si>
  <si>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</si>
  <si>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</si>
  <si>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</si>
  <si>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</si>
  <si>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</si>
  <si>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</si>
  <si>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</si>
  <si>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</si>
  <si>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</si>
  <si>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</si>
  <si>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</si>
  <si>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</si>
  <si>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</si>
  <si>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</si>
  <si>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</si>
  <si>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</si>
  <si>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</si>
  <si>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</si>
  <si>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</si>
  <si>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</si>
  <si>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</si>
  <si>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</si>
  <si>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</si>
  <si>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</si>
  <si>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</si>
  <si>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</si>
  <si>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</si>
  <si>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</si>
  <si>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</si>
  <si>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</si>
  <si>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</si>
  <si>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</si>
  <si>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</si>
  <si>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</si>
  <si>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</si>
  <si>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</si>
  <si>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</si>
  <si>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</si>
  <si>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</si>
  <si>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</si>
  <si>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</si>
  <si>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</si>
  <si>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</si>
  <si>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</si>
  <si>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</si>
  <si>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</si>
  <si>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</si>
  <si>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</si>
  <si>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</si>
  <si>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</si>
  <si>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</si>
  <si>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</si>
  <si>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</si>
  <si>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</si>
  <si>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</si>
  <si>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</si>
  <si>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</si>
  <si>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</si>
  <si>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</si>
  <si>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</si>
  <si>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</si>
  <si>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</si>
  <si>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</si>
  <si>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</si>
  <si>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</si>
  <si>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</si>
  <si>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</si>
  <si>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</si>
  <si>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</si>
  <si>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</si>
  <si>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</si>
  <si>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</si>
  <si>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</si>
  <si>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</si>
  <si>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</si>
  <si>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</si>
  <si>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</si>
  <si>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</si>
  <si>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</si>
  <si>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</si>
  <si>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</si>
  <si>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</si>
  <si>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</si>
  <si>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</si>
  <si>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</si>
  <si>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</si>
  <si>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</si>
  <si>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</si>
  <si>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</si>
  <si>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</si>
  <si>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</si>
  <si>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</si>
  <si>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</si>
  <si>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</si>
  <si>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</si>
  <si>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</si>
  <si>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</si>
  <si>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</si>
  <si>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</si>
  <si>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</si>
  <si>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</si>
  <si>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</si>
  <si>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</si>
  <si>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</si>
  <si>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</si>
  <si>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</si>
  <si>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</si>
  <si>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</si>
  <si>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</si>
  <si>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</si>
  <si>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</si>
  <si>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</si>
  <si>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</si>
  <si>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</si>
  <si>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</si>
  <si>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</si>
  <si>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</si>
  <si>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</si>
  <si>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</si>
  <si>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</si>
  <si>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</si>
  <si>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</si>
  <si>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</si>
  <si>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</si>
  <si>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</si>
  <si>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</si>
  <si>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</si>
  <si>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</si>
  <si>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</si>
  <si>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</si>
  <si>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</si>
  <si>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</si>
  <si>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</si>
  <si>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</si>
  <si>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</si>
  <si>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</si>
  <si>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</si>
  <si>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</si>
  <si>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</si>
  <si>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</si>
  <si>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</si>
  <si>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</si>
  <si>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</si>
  <si>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</si>
  <si>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</si>
  <si>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</si>
  <si>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</si>
  <si>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</si>
  <si>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</si>
  <si>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</si>
  <si>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</si>
  <si>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</si>
  <si>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</si>
  <si>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</si>
  <si>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</si>
  <si>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</si>
  <si>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</si>
  <si>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</si>
  <si>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</si>
  <si>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</si>
  <si>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</si>
  <si>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</si>
  <si>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</si>
  <si>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</si>
  <si>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</si>
  <si>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</si>
  <si>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</si>
  <si>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</si>
  <si>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</si>
  <si>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</si>
  <si>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</si>
  <si>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</si>
  <si>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</si>
  <si>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</si>
  <si>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</si>
  <si>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</si>
  <si>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</si>
  <si>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</si>
  <si>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</si>
  <si>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</si>
  <si>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</si>
  <si>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</si>
  <si>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</si>
  <si>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</si>
  <si>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</si>
  <si>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</si>
  <si>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</si>
  <si>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</si>
  <si>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</si>
  <si>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</si>
  <si>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</si>
  <si>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</si>
  <si>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</si>
  <si>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</si>
  <si>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</si>
  <si>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</si>
  <si>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</si>
  <si>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</si>
  <si>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</si>
  <si>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</si>
  <si>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</si>
  <si>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</si>
  <si>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</si>
  <si>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</si>
  <si>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</si>
  <si>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</si>
  <si>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</si>
  <si>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</si>
  <si>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</si>
  <si>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</si>
  <si>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</si>
  <si>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</si>
  <si>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</si>
  <si>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</si>
  <si>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</si>
  <si>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</si>
  <si>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</si>
  <si>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</si>
  <si>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</si>
  <si>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</si>
  <si>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</si>
  <si>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</si>
  <si>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</si>
  <si>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</si>
  <si>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</si>
  <si>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</si>
  <si>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</si>
  <si>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</si>
  <si>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</si>
  <si>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</si>
  <si>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</si>
  <si>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</si>
  <si>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</si>
  <si>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</si>
  <si>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</si>
  <si>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</si>
  <si>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</si>
  <si>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</si>
  <si>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</si>
  <si>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</si>
  <si>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</si>
  <si>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</si>
  <si>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</si>
  <si>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</si>
  <si>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</si>
  <si>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</si>
  <si>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</si>
  <si>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</si>
  <si>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</si>
  <si>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</si>
  <si>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</si>
  <si>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</si>
  <si>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</si>
  <si>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</si>
  <si>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</si>
  <si>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</si>
  <si>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</si>
  <si>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</si>
  <si>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</si>
  <si>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</si>
  <si>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</si>
  <si>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</si>
  <si>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</si>
  <si>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</si>
  <si>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</si>
  <si>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</si>
  <si>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</si>
  <si>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</si>
  <si>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</si>
  <si>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</si>
  <si>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</si>
  <si>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</si>
  <si>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</si>
  <si>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</si>
  <si>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</si>
  <si>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</si>
  <si>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</si>
  <si>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</si>
  <si>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</si>
  <si>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</si>
  <si>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</si>
  <si>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</si>
  <si>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</si>
  <si>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</si>
  <si>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</si>
  <si>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</si>
  <si>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</si>
  <si>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</si>
  <si>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</si>
  <si>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</si>
  <si>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</si>
  <si>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</si>
  <si>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</si>
  <si>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</si>
  <si>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</si>
  <si>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</si>
  <si>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</si>
  <si>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</si>
  <si>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</si>
  <si>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</si>
  <si>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</si>
  <si>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</si>
  <si>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</si>
  <si>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</si>
  <si>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</si>
  <si>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</si>
  <si>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</si>
  <si>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</si>
  <si>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</si>
  <si>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</si>
  <si>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</si>
  <si>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</si>
  <si>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</si>
  <si>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</si>
  <si>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</si>
  <si>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</si>
  <si>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</si>
  <si>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</si>
  <si>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</si>
  <si>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</si>
  <si>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</si>
  <si>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</si>
  <si>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</si>
  <si>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</si>
  <si>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</si>
  <si>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</si>
  <si>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</si>
  <si>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</si>
  <si>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</si>
  <si>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</si>
  <si>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</si>
  <si>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</si>
  <si>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</si>
  <si>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</si>
  <si>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</si>
  <si>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</si>
  <si>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</si>
  <si>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</si>
  <si>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</si>
  <si>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</si>
  <si>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</si>
  <si>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</si>
  <si>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</si>
  <si>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</si>
  <si>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</si>
  <si>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</si>
  <si>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</si>
  <si>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</si>
  <si>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</si>
  <si>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</si>
  <si>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</si>
  <si>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</si>
  <si>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</si>
  <si>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</si>
  <si>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</si>
  <si>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</si>
  <si>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</si>
  <si>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</si>
  <si>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</si>
  <si>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</si>
  <si>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</si>
  <si>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</si>
  <si>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</si>
  <si>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</si>
  <si>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</si>
  <si>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</si>
  <si>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</si>
  <si>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</si>
  <si>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</si>
  <si>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</si>
  <si>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</si>
  <si>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</si>
  <si>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</si>
  <si>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</si>
  <si>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</si>
  <si>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</si>
  <si>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</si>
  <si>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</si>
  <si>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</si>
  <si>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</si>
  <si>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</si>
  <si>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</si>
  <si>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</si>
  <si>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</si>
  <si>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</si>
  <si>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</si>
  <si>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</si>
  <si>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</si>
  <si>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</si>
  <si>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</si>
  <si>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</si>
  <si>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</si>
  <si>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</si>
  <si>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</si>
  <si>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</si>
  <si>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</si>
  <si>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</si>
  <si>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</si>
  <si>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</si>
  <si>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</si>
  <si>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</si>
  <si>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</si>
  <si>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</si>
  <si>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</si>
  <si>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</si>
  <si>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</si>
  <si>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</si>
  <si>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</si>
  <si>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</si>
  <si>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</si>
  <si>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</si>
  <si>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</si>
  <si>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</si>
  <si>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</si>
  <si>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</si>
  <si>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</si>
  <si>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</si>
  <si>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</si>
  <si>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</si>
  <si>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</si>
  <si>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</si>
  <si>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</si>
  <si>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</si>
  <si>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</si>
  <si>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</si>
  <si>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</si>
  <si>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</si>
  <si>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</si>
  <si>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</si>
  <si>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</si>
  <si>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</si>
  <si>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</si>
  <si>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</si>
  <si>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</si>
  <si>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</si>
  <si>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</si>
  <si>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</si>
  <si>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</si>
  <si>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</si>
  <si>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</si>
  <si>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</si>
  <si>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</si>
  <si>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</si>
  <si>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</si>
  <si>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</si>
  <si>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</si>
  <si>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</si>
  <si>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</si>
  <si>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</si>
  <si>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</si>
  <si>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</si>
  <si>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</si>
  <si>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</si>
  <si>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</si>
  <si>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</si>
  <si>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</si>
  <si>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</si>
  <si>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</si>
  <si>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</si>
  <si>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</si>
  <si>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</si>
  <si>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</si>
  <si>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</si>
  <si>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</si>
  <si>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</si>
  <si>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</si>
  <si>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</si>
  <si>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</si>
  <si>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</si>
  <si>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</si>
  <si>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</si>
  <si>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</si>
  <si>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</si>
  <si>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</si>
  <si>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</si>
  <si>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</si>
  <si>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</si>
  <si>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</si>
  <si>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</si>
  <si>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</si>
  <si>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</si>
  <si>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</si>
  <si>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</si>
  <si>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</si>
  <si>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</si>
  <si>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</si>
  <si>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</si>
  <si>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</si>
  <si>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</si>
  <si>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</si>
  <si>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</si>
  <si>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</si>
  <si>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</si>
  <si>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</si>
  <si>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</si>
  <si>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</si>
  <si>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</si>
  <si>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</si>
  <si>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</si>
  <si>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</si>
  <si>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</si>
  <si>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</si>
  <si>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</si>
  <si>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</si>
  <si>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</si>
  <si>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</si>
  <si>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</si>
  <si>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</si>
  <si>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</si>
  <si>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</si>
  <si>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</si>
  <si>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</si>
  <si>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</si>
  <si>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</si>
  <si>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</si>
  <si>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</si>
  <si>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</si>
  <si>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</si>
  <si>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</si>
  <si>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</si>
  <si>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</si>
  <si>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</si>
  <si>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</si>
  <si>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</si>
  <si>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</si>
  <si>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</si>
  <si>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</si>
  <si>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</si>
  <si>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</si>
  <si>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</si>
  <si>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</si>
  <si>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</si>
  <si>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</si>
  <si>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</si>
  <si>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</si>
  <si>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</si>
  <si>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</si>
  <si>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</si>
  <si>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</si>
  <si>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</si>
  <si>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</si>
  <si>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</si>
  <si>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</si>
  <si>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</si>
  <si>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</si>
  <si>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</si>
  <si>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</si>
  <si>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</si>
  <si>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</si>
  <si>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</si>
  <si>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</si>
  <si>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</si>
  <si>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</si>
  <si>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</si>
  <si>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</si>
  <si>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</si>
  <si>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</si>
  <si>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</si>
  <si>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</si>
  <si>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</si>
  <si>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</si>
  <si>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</si>
  <si>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</si>
  <si>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</si>
  <si>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</si>
  <si>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</si>
  <si>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</si>
  <si>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</si>
  <si>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</si>
  <si>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</si>
  <si>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</si>
  <si>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</si>
  <si>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</si>
  <si>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</si>
  <si>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</si>
  <si>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</si>
  <si>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</si>
  <si>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</si>
  <si>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</si>
  <si>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</si>
  <si>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</si>
  <si>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</si>
  <si>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</si>
  <si>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</si>
  <si>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</si>
  <si>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</si>
  <si>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</si>
  <si>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</si>
  <si>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</si>
  <si>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</si>
  <si>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</si>
  <si>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</si>
  <si>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</si>
  <si>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</si>
  <si>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</si>
  <si>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</si>
  <si>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</si>
  <si>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</si>
  <si>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</si>
  <si>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</si>
  <si>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</si>
  <si>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</si>
  <si>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</si>
  <si>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</si>
  <si>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</si>
  <si>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</si>
  <si>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</si>
  <si>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</si>
  <si>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</si>
  <si>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</si>
  <si>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</si>
  <si>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</si>
  <si>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</si>
  <si>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</si>
  <si>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</si>
  <si>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</si>
  <si>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</si>
  <si>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</si>
  <si>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</si>
  <si>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</si>
  <si>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</si>
  <si>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</si>
  <si>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</si>
  <si>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</si>
  <si>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</si>
  <si>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</si>
  <si>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</si>
  <si>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</si>
  <si>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</si>
  <si>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</si>
  <si>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</si>
  <si>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</si>
  <si>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</si>
  <si>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</si>
  <si>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</si>
  <si>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</si>
  <si>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</si>
  <si>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</si>
  <si>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</si>
  <si>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</si>
  <si>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</si>
  <si>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</si>
  <si>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</si>
  <si>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</si>
  <si>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</si>
  <si>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</si>
  <si>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</si>
  <si>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</si>
  <si>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</si>
  <si>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</si>
  <si>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</si>
  <si>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</si>
  <si>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</si>
  <si>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</si>
  <si>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</si>
  <si>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</si>
  <si>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</si>
  <si>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</si>
  <si>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</si>
  <si>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</si>
  <si>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</si>
  <si>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</si>
  <si>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</si>
  <si>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</si>
  <si>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</si>
  <si>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</si>
  <si>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</si>
  <si>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</si>
  <si>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</si>
  <si>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</si>
  <si>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</si>
  <si>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</si>
  <si>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</si>
  <si>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</si>
  <si>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</si>
  <si>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</si>
  <si>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</si>
  <si>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</si>
  <si>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</si>
  <si>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</si>
  <si>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</si>
  <si>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</si>
  <si>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</si>
  <si>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</si>
  <si>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</si>
  <si>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</si>
  <si>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</si>
  <si>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</si>
  <si>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</si>
  <si>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</si>
  <si>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</si>
  <si>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</si>
  <si>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</si>
  <si>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</si>
  <si>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</si>
  <si>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</si>
  <si>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</si>
  <si>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</si>
  <si>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</si>
  <si>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</si>
  <si>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</si>
  <si>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</si>
  <si>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</si>
  <si>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</si>
  <si>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</si>
  <si>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</si>
  <si>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</si>
  <si>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</si>
  <si>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</si>
  <si>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</si>
  <si>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</si>
  <si>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</si>
  <si>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</si>
  <si>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</si>
  <si>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</si>
  <si>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</si>
  <si>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</si>
  <si>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</si>
  <si>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</si>
  <si>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</si>
  <si>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</si>
  <si>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</si>
  <si>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</si>
  <si>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</si>
  <si>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</si>
  <si>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</si>
  <si>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</si>
  <si>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</si>
  <si>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</si>
  <si>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</si>
  <si>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</si>
  <si>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</si>
  <si>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</si>
  <si>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</si>
  <si>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</si>
  <si>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</si>
  <si>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</si>
  <si>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</si>
  <si>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</si>
  <si>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</si>
  <si>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</si>
  <si>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</si>
  <si>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</si>
  <si>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</si>
  <si>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</si>
  <si>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</si>
  <si>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</si>
  <si>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</si>
  <si>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</si>
  <si>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</si>
  <si>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</si>
  <si>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</si>
  <si>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</si>
  <si>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</si>
  <si>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</si>
  <si>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</si>
  <si>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</si>
  <si>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</si>
  <si>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</si>
  <si>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</si>
  <si>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</si>
  <si>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</si>
  <si>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</si>
  <si>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</si>
  <si>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</si>
  <si>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</si>
  <si>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</si>
  <si>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</si>
  <si>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</si>
  <si>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</si>
  <si>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</si>
  <si>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</si>
  <si>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</si>
  <si>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</si>
  <si>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</si>
  <si>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</si>
  <si>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</si>
  <si>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</si>
  <si>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</si>
  <si>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</si>
  <si>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</si>
  <si>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</si>
  <si>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</si>
  <si>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</si>
  <si>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</si>
  <si>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</si>
  <si>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</si>
  <si>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</si>
  <si>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</si>
  <si>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</si>
  <si>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</si>
  <si>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</si>
  <si>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</si>
  <si>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</si>
  <si>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</si>
  <si>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</si>
  <si>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</si>
  <si>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</si>
  <si>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</si>
  <si>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</si>
  <si>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</si>
  <si>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</si>
  <si>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</si>
  <si>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</si>
  <si>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</si>
  <si>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</si>
  <si>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</si>
  <si>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</si>
  <si>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</si>
  <si>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</si>
  <si>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</si>
  <si>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</si>
  <si>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</si>
  <si>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</si>
  <si>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</si>
  <si>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</si>
  <si>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</si>
  <si>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</si>
  <si>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</si>
  <si>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</si>
  <si>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</si>
  <si>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</si>
  <si>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</si>
  <si>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</si>
  <si>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</si>
  <si>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</si>
  <si>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</si>
  <si>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</si>
  <si>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</si>
  <si>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</si>
  <si>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</si>
  <si>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</si>
  <si>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</si>
  <si>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</si>
  <si>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</si>
  <si>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</si>
  <si>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</si>
  <si>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</si>
  <si>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</si>
  <si>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</si>
  <si>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</si>
  <si>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</si>
  <si>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</si>
  <si>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</si>
  <si>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</si>
  <si>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</si>
  <si>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</si>
  <si>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</si>
  <si>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</si>
  <si>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</si>
  <si>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</si>
  <si>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</si>
  <si>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</si>
  <si>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</si>
  <si>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</si>
  <si>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</si>
  <si>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</si>
  <si>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</si>
  <si>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</si>
  <si>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</si>
  <si>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</si>
  <si>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</si>
  <si>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</si>
  <si>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</si>
  <si>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</si>
  <si>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</si>
  <si>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</si>
  <si>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</si>
  <si>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</si>
  <si>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</si>
  <si>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</si>
  <si>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</si>
  <si>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</si>
  <si>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</si>
  <si>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</si>
  <si>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</si>
  <si>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</si>
  <si>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</si>
  <si>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</si>
  <si>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</si>
  <si>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</si>
  <si>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</si>
  <si>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</si>
  <si>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</si>
  <si>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</si>
  <si>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</si>
  <si>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</si>
  <si>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</si>
  <si>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</si>
  <si>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</si>
  <si>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</si>
  <si>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</si>
  <si>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</si>
  <si>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</si>
  <si>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</si>
  <si>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</si>
  <si>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</si>
  <si>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</si>
  <si>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</si>
  <si>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</si>
  <si>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</si>
  <si>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</si>
  <si>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</si>
  <si>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</si>
  <si>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</si>
  <si>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</si>
  <si>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</si>
  <si>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</si>
  <si>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</si>
  <si>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</si>
  <si>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</si>
  <si>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</si>
  <si>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</si>
  <si>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</si>
  <si>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</si>
  <si>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</si>
  <si>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</si>
  <si>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</si>
  <si>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</si>
  <si>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</si>
  <si>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</si>
  <si>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</si>
  <si>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</si>
  <si>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</si>
  <si>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</si>
  <si>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</si>
  <si>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</si>
  <si>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</si>
  <si>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</si>
  <si>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</si>
  <si>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</si>
  <si>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</si>
  <si>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</si>
  <si>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</si>
  <si>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</si>
  <si>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</si>
  <si>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</si>
  <si>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</si>
  <si>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</si>
  <si>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</si>
  <si>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</si>
  <si>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</si>
  <si>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</si>
  <si>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</si>
  <si>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</si>
  <si>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</si>
  <si>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</si>
  <si>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</si>
  <si>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</si>
  <si>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</si>
  <si>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</si>
  <si>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</si>
  <si>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</si>
  <si>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</si>
  <si>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</si>
  <si>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</si>
  <si>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</si>
  <si>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</si>
  <si>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</si>
  <si>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</si>
  <si>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</si>
  <si>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</si>
  <si>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</si>
  <si>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</si>
  <si>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</si>
  <si>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</si>
  <si>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</si>
  <si>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</si>
  <si>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</si>
  <si>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</si>
  <si>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</si>
  <si>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</si>
  <si>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</si>
  <si>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</si>
  <si>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</si>
  <si>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</si>
  <si>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</si>
  <si>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</si>
  <si>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</si>
  <si>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</si>
  <si>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</si>
  <si>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</si>
  <si>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</si>
  <si>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</si>
  <si>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</si>
  <si>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</si>
  <si>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</si>
  <si>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</si>
  <si>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</si>
  <si>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</si>
  <si>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</si>
  <si>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</si>
  <si>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</si>
  <si>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</si>
  <si>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</si>
  <si>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</si>
  <si>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</si>
  <si>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</si>
  <si>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</si>
  <si>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</si>
  <si>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</si>
  <si>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</si>
  <si>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</si>
  <si>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</si>
  <si>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</si>
  <si>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</si>
  <si>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</si>
  <si>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</si>
  <si>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</si>
  <si>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</si>
  <si>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</si>
  <si>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</si>
  <si>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</si>
  <si>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</si>
  <si>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</si>
  <si>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</si>
  <si>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</si>
  <si>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</si>
  <si>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</si>
  <si>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</si>
  <si>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</si>
  <si>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</si>
  <si>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</si>
  <si>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</si>
  <si>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</si>
  <si>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</si>
  <si>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</si>
  <si>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</si>
  <si>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</si>
  <si>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</si>
  <si>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</si>
  <si>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</si>
  <si>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</si>
  <si>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</si>
  <si>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</si>
  <si>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</si>
  <si>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</si>
  <si>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</si>
  <si>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</si>
  <si>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</si>
  <si>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</si>
  <si>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</si>
  <si>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</si>
  <si>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</si>
  <si>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</si>
  <si>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</si>
  <si>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</si>
  <si>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</si>
  <si>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</si>
  <si>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</si>
  <si>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</si>
  <si>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</si>
  <si>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</si>
  <si>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</si>
  <si>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</si>
  <si>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</si>
  <si>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</si>
  <si>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</si>
  <si>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</si>
  <si>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</si>
  <si>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</si>
  <si>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</si>
  <si>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</si>
  <si>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</si>
  <si>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</si>
  <si>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</si>
  <si>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</si>
  <si>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</si>
  <si>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</si>
  <si>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</si>
  <si>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</si>
  <si>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</si>
  <si>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</si>
  <si>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</si>
  <si>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</si>
  <si>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</si>
  <si>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</si>
  <si>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</si>
  <si>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</si>
  <si>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</si>
  <si>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</si>
  <si>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</si>
  <si>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</si>
  <si>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</si>
  <si>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</si>
  <si>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</si>
  <si>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</si>
  <si>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</si>
  <si>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</si>
  <si>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</si>
  <si>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</si>
  <si>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</si>
  <si>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</si>
  <si>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</si>
  <si>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</si>
  <si>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</si>
  <si>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</si>
  <si>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</si>
  <si>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</si>
  <si>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</si>
  <si>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</si>
  <si>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</si>
  <si>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</si>
  <si>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</si>
  <si>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</si>
  <si>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</si>
  <si>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</si>
  <si>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</si>
  <si>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</si>
  <si>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</si>
  <si>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</si>
  <si>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</si>
  <si>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</si>
  <si>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</si>
  <si>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</si>
  <si>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</si>
  <si>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</si>
  <si>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</si>
  <si>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</si>
  <si>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</si>
  <si>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</si>
  <si>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</si>
  <si>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</si>
  <si>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</si>
  <si>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</si>
  <si>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</si>
  <si>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</si>
  <si>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</si>
  <si>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</si>
  <si>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</si>
  <si>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</si>
  <si>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</si>
  <si>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</si>
  <si>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</si>
  <si>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</si>
  <si>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</si>
  <si>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</si>
  <si>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</si>
  <si>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</si>
  <si>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</si>
  <si>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</si>
  <si>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</si>
  <si>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</si>
  <si>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</si>
  <si>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</si>
  <si>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</si>
  <si>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</si>
  <si>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</si>
  <si>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</si>
  <si>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</si>
  <si>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</si>
  <si>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</si>
  <si>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</si>
  <si>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</si>
  <si>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</si>
  <si>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</si>
  <si>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</si>
  <si>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</si>
  <si>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</si>
  <si>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</si>
  <si>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</si>
  <si>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</si>
  <si>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</si>
  <si>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</si>
  <si>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</si>
  <si>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</si>
  <si>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</si>
  <si>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</si>
  <si>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</si>
  <si>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</si>
  <si>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</si>
  <si>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</si>
  <si>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</si>
  <si>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</si>
  <si>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</si>
  <si>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</si>
  <si>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</si>
  <si>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</si>
  <si>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</si>
  <si>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</si>
  <si>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</si>
  <si>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</si>
  <si>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</si>
  <si>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</si>
  <si>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</si>
  <si>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</si>
  <si>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</si>
  <si>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</si>
  <si>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</si>
  <si>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</si>
  <si>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</si>
  <si>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</si>
  <si>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</si>
  <si>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</si>
  <si>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</si>
  <si>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</si>
  <si>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</si>
  <si>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</si>
  <si>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</si>
  <si>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</si>
  <si>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</si>
  <si>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</si>
  <si>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</si>
  <si>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</si>
  <si>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</si>
  <si>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</si>
  <si>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</si>
  <si>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</si>
  <si>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</si>
  <si>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</si>
  <si>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</si>
  <si>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</si>
  <si>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</si>
  <si>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</si>
  <si>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</si>
  <si>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</si>
  <si>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</si>
  <si>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</si>
  <si>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</si>
  <si>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</si>
  <si>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</si>
  <si>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</si>
  <si>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</si>
  <si>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</si>
  <si>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</si>
  <si>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</si>
  <si>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</si>
  <si>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</si>
  <si>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</si>
  <si>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</si>
  <si>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</si>
  <si>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</si>
  <si>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</si>
  <si>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</si>
  <si>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</si>
  <si>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</si>
  <si>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</si>
  <si>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</si>
  <si>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</si>
  <si>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</si>
  <si>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</si>
  <si>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</si>
  <si>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</si>
  <si>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</si>
  <si>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</si>
  <si>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</si>
  <si>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</si>
  <si>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</si>
  <si>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</si>
  <si>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</si>
  <si>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</si>
  <si>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</si>
  <si>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</si>
  <si>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</si>
  <si>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</si>
  <si>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</si>
  <si>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</si>
  <si>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</si>
  <si>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</si>
  <si>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</si>
  <si>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</si>
  <si>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</si>
  <si>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</si>
  <si>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</si>
  <si>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</si>
  <si>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</si>
  <si>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</si>
  <si>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</si>
  <si>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</si>
  <si>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</si>
  <si>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</si>
  <si>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</si>
  <si>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</si>
  <si>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</si>
  <si>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</si>
  <si>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</si>
  <si>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</si>
  <si>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</si>
  <si>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</si>
  <si>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</si>
  <si>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</si>
  <si>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</si>
  <si>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</si>
  <si>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</si>
  <si>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</si>
  <si>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</si>
  <si>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</si>
  <si>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</si>
  <si>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</si>
  <si>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</si>
  <si>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</si>
  <si>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</si>
  <si>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</si>
  <si>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</si>
  <si>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</si>
  <si>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</si>
  <si>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</si>
  <si>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</si>
  <si>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</si>
  <si>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</si>
  <si>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</si>
  <si>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</si>
  <si>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</si>
  <si>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</si>
  <si>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</si>
  <si>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</si>
  <si>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</si>
  <si>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</si>
  <si>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</si>
  <si>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</si>
  <si>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</si>
  <si>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</si>
  <si>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</si>
  <si>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</si>
  <si>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</si>
  <si>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</si>
  <si>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</si>
  <si>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</si>
  <si>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</si>
  <si>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</si>
  <si>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</si>
  <si>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</si>
  <si>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</si>
  <si>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</si>
  <si>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</si>
  <si>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</si>
  <si>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</si>
  <si>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</si>
  <si>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</si>
  <si>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</si>
  <si>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</si>
  <si>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</si>
  <si>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</si>
  <si>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</si>
  <si>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</si>
  <si>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</si>
  <si>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</si>
  <si>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</si>
  <si>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</si>
  <si>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</si>
  <si>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</si>
  <si>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</si>
  <si>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</si>
  <si>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</si>
  <si>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</si>
  <si>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</si>
  <si>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</si>
  <si>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</si>
  <si>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</si>
  <si>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</si>
  <si>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</si>
  <si>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</si>
  <si>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</si>
  <si>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</si>
  <si>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</si>
  <si>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</si>
  <si>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</si>
  <si>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</si>
  <si>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</si>
  <si>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</si>
  <si>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</si>
  <si>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</si>
  <si>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</si>
  <si>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</si>
  <si>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</si>
  <si>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</si>
  <si>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</si>
  <si>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</si>
  <si>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</si>
  <si>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</si>
  <si>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</si>
  <si>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</si>
  <si>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</si>
  <si>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</si>
  <si>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</si>
  <si>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</si>
  <si>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</si>
  <si>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</si>
  <si>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</si>
  <si>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</si>
  <si>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</si>
  <si>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</si>
  <si>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</si>
  <si>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</si>
  <si>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</si>
  <si>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</si>
  <si>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</si>
  <si>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</si>
  <si>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</si>
  <si>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</si>
  <si>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</si>
  <si>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</si>
  <si>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</si>
  <si>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</si>
  <si>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</si>
  <si>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</si>
  <si>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</si>
  <si>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</si>
  <si>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</si>
  <si>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</si>
  <si>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</si>
  <si>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</si>
  <si>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</si>
  <si>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</si>
  <si>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</si>
  <si>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</si>
  <si>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</si>
  <si>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</si>
  <si>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</si>
  <si>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</si>
  <si>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</si>
  <si>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</si>
  <si>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</si>
  <si>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</si>
  <si>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</si>
  <si>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</si>
  <si>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</si>
  <si>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</si>
  <si>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</si>
  <si>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</si>
  <si>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</si>
  <si>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</si>
  <si>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</si>
  <si>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</si>
  <si>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</si>
  <si>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</si>
  <si>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</si>
  <si>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</si>
  <si>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</si>
  <si>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</si>
  <si>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</si>
  <si>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</si>
  <si>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</si>
  <si>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</si>
  <si>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</si>
  <si>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</si>
  <si>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</si>
  <si>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</si>
  <si>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</si>
  <si>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</si>
  <si>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</si>
  <si>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</si>
  <si>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</si>
  <si>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</si>
  <si>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</si>
  <si>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</si>
  <si>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</si>
  <si>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</si>
  <si>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</si>
  <si>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</si>
  <si>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</si>
  <si>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</si>
  <si>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</si>
  <si>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</si>
  <si>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</si>
  <si>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</si>
  <si>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</si>
  <si>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</si>
  <si>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</si>
  <si>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</si>
  <si>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</si>
  <si>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</si>
  <si>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</si>
  <si>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</si>
  <si>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</si>
  <si>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</si>
  <si>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</si>
  <si>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</si>
  <si>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</si>
  <si>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</si>
  <si>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</si>
  <si>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</si>
  <si>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</si>
  <si>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</si>
  <si>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</si>
  <si>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</si>
  <si>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</si>
  <si>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</si>
  <si>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</si>
  <si>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</si>
  <si>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</si>
  <si>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</si>
  <si>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</si>
  <si>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</si>
  <si>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</si>
  <si>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</si>
  <si>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</si>
  <si>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</si>
  <si>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</si>
  <si>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</si>
  <si>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</si>
  <si>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</si>
  <si>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</si>
  <si>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</si>
  <si>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</si>
  <si>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</si>
  <si>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</si>
  <si>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</si>
  <si>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</si>
  <si>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</si>
  <si>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</si>
  <si>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</si>
  <si>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</si>
  <si>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</si>
  <si>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</si>
  <si>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</si>
  <si>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</si>
  <si>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</si>
  <si>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</si>
  <si>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</si>
  <si>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</si>
  <si>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</si>
  <si>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</si>
  <si>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</si>
  <si>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</si>
  <si>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</si>
  <si>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</si>
  <si>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</si>
  <si>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</si>
  <si>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</si>
  <si>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</si>
  <si>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</si>
  <si>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</si>
  <si>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</si>
  <si>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</si>
  <si>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</si>
  <si>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</si>
  <si>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</si>
  <si>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</si>
  <si>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</si>
  <si>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</si>
  <si>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</si>
  <si>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</si>
  <si>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</si>
  <si>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</si>
  <si>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</si>
  <si>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</si>
  <si>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</si>
  <si>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</si>
  <si>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</si>
  <si>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</si>
  <si>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</si>
  <si>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</si>
  <si>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</si>
  <si>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</si>
  <si>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</si>
  <si>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</si>
  <si>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</si>
  <si>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</si>
  <si>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</si>
  <si>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</si>
  <si>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</si>
  <si>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</si>
  <si>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</si>
  <si>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</si>
  <si>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</si>
  <si>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</si>
  <si>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</si>
  <si>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</si>
  <si>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</si>
  <si>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</si>
  <si>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</si>
  <si>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</si>
  <si>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</si>
  <si>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</si>
  <si>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</si>
  <si>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</si>
  <si>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</si>
  <si>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</si>
  <si>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</si>
  <si>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</si>
  <si>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</si>
  <si>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</si>
  <si>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</si>
  <si>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</si>
  <si>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</si>
  <si>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</si>
  <si>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</si>
  <si>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</si>
  <si>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</si>
  <si>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</si>
  <si>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</si>
  <si>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</si>
  <si>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</si>
  <si>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</si>
  <si>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</si>
  <si>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</si>
  <si>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</si>
  <si>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</si>
  <si>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</si>
  <si>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</si>
  <si>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</si>
  <si>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</si>
  <si>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</si>
  <si>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</si>
  <si>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</si>
  <si>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</si>
  <si>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</si>
  <si>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</si>
  <si>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</si>
  <si>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</si>
  <si>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</si>
  <si>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</si>
  <si>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</si>
  <si>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</si>
  <si>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</si>
  <si>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</si>
  <si>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</si>
  <si>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</si>
  <si>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</si>
  <si>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</si>
  <si>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</si>
  <si>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</si>
  <si>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</si>
  <si>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</si>
  <si>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</si>
  <si>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</si>
  <si>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</si>
  <si>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</si>
  <si>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</si>
  <si>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</si>
  <si>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</si>
  <si>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</si>
  <si>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</si>
  <si>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</si>
  <si>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</si>
  <si>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</si>
  <si>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</si>
  <si>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</si>
  <si>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</si>
  <si>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</si>
  <si>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</si>
  <si>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</si>
  <si>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</si>
  <si>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</si>
  <si>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</si>
  <si>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</si>
  <si>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</si>
  <si>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</si>
  <si>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</si>
  <si>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</si>
  <si>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</si>
  <si>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</si>
  <si>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</si>
  <si>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</si>
  <si>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</si>
  <si>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</si>
  <si>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</si>
  <si>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</si>
  <si>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</si>
  <si>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</si>
  <si>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</si>
  <si>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</si>
  <si>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</si>
  <si>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</si>
  <si>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</si>
  <si>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</si>
  <si>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</si>
  <si>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</si>
  <si>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</si>
  <si>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</si>
  <si>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</si>
  <si>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</si>
  <si>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</si>
  <si>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</si>
  <si>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</si>
  <si>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</si>
  <si>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</si>
  <si>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</si>
  <si>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</si>
  <si>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</si>
  <si>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</si>
  <si>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</si>
  <si>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</si>
  <si>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</si>
  <si>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</si>
  <si>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</si>
  <si>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</si>
  <si>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</si>
  <si>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</si>
  <si>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</si>
  <si>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</si>
  <si>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</si>
  <si>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</si>
  <si>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</si>
  <si>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</si>
  <si>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</si>
  <si>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</si>
  <si>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</si>
  <si>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</si>
  <si>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</si>
  <si>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</si>
  <si>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</si>
  <si>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</si>
  <si>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</si>
  <si>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</si>
  <si>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</si>
  <si>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</si>
  <si>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</si>
  <si>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</si>
  <si>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</si>
  <si>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</si>
  <si>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</si>
  <si>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</si>
  <si>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</si>
  <si>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</si>
  <si>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</si>
  <si>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</si>
  <si>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</si>
  <si>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</si>
  <si>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</si>
  <si>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</si>
  <si>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</si>
  <si>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</si>
  <si>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</si>
  <si>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</si>
  <si>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</si>
  <si>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</si>
  <si>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</si>
  <si>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</si>
  <si>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</si>
  <si>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</si>
  <si>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</si>
  <si>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</si>
  <si>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</si>
  <si>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</si>
  <si>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</si>
  <si>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</si>
  <si>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</si>
  <si>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</si>
  <si>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</si>
  <si>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</si>
  <si>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</si>
  <si>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</si>
  <si>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</si>
  <si>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</si>
  <si>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</si>
  <si>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</si>
  <si>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</si>
  <si>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</si>
  <si>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</si>
  <si>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</si>
  <si>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</si>
  <si>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</si>
  <si>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</si>
  <si>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</si>
  <si>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</si>
  <si>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</si>
  <si>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</si>
  <si>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</si>
  <si>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</si>
  <si>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</si>
  <si>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</si>
  <si>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</si>
  <si>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</si>
  <si>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</si>
  <si>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</si>
  <si>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</si>
  <si>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</si>
  <si>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</si>
  <si>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</si>
  <si>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</si>
  <si>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</si>
  <si>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</si>
  <si>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</si>
  <si>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</si>
  <si>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</si>
  <si>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</si>
  <si>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</si>
  <si>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</si>
  <si>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</si>
  <si>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</si>
  <si>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</si>
  <si>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</si>
  <si>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</si>
  <si>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</si>
  <si>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</si>
  <si>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</si>
  <si>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</si>
  <si>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</si>
  <si>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</si>
  <si>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</si>
  <si>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</si>
  <si>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</si>
  <si>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</si>
  <si>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</si>
  <si>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</si>
  <si>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</si>
  <si>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</si>
  <si>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</si>
  <si>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</si>
  <si>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</si>
  <si>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</si>
  <si>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</si>
  <si>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</si>
  <si>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</si>
  <si>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</si>
  <si>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</si>
  <si>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</si>
  <si>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</si>
  <si>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</si>
  <si>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</si>
  <si>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</si>
  <si>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</si>
  <si>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</si>
  <si>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</si>
  <si>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</si>
  <si>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</si>
  <si>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</si>
  <si>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</si>
  <si>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</si>
  <si>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</si>
  <si>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</si>
  <si>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</si>
  <si>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</si>
  <si>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</si>
  <si>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</si>
  <si>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</si>
  <si>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</si>
  <si>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</si>
  <si>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</si>
  <si>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</si>
  <si>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</si>
  <si>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</si>
  <si>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</si>
  <si>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</si>
  <si>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</si>
  <si>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</si>
  <si>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</si>
  <si>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</si>
  <si>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</si>
  <si>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</si>
  <si>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</si>
  <si>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</si>
  <si>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</si>
  <si>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</si>
  <si>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</si>
  <si>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</si>
  <si>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</si>
  <si>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</si>
  <si>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</si>
  <si>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</si>
  <si>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</si>
  <si>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</si>
  <si>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</si>
  <si>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</si>
  <si>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</si>
  <si>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</si>
  <si>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</si>
  <si>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</si>
  <si>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</si>
  <si>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</si>
  <si>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</si>
  <si>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</si>
  <si>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</si>
  <si>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</si>
  <si>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</si>
  <si>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</si>
  <si>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</si>
  <si>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</si>
  <si>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</si>
  <si>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</si>
  <si>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</si>
  <si>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</si>
  <si>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</si>
  <si>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</si>
  <si>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</si>
  <si>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</si>
  <si>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</si>
  <si>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</si>
  <si>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</si>
  <si>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</si>
  <si>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</si>
  <si>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</si>
  <si>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</si>
  <si>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</si>
  <si>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</si>
  <si>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</si>
  <si>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</si>
  <si>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</si>
  <si>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</si>
  <si>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</si>
  <si>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</si>
  <si>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</si>
  <si>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</si>
  <si>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</si>
  <si>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</si>
  <si>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</si>
  <si>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</si>
  <si>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</si>
  <si>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</si>
  <si>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</si>
  <si>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</si>
  <si>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</si>
  <si>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</si>
  <si>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</si>
  <si>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</si>
  <si>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</si>
  <si>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</si>
  <si>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</si>
  <si>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</si>
  <si>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</si>
  <si>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</si>
  <si>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</si>
  <si>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</si>
  <si>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</si>
  <si>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</si>
  <si>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</si>
  <si>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</si>
  <si>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</si>
  <si>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</si>
  <si>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</si>
  <si>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</si>
  <si>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</si>
  <si>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</si>
  <si>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</si>
  <si>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</si>
  <si>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</si>
  <si>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</si>
  <si>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</si>
  <si>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</si>
  <si>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</si>
  <si>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</si>
  <si>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</si>
  <si>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</si>
  <si>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</si>
  <si>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</si>
  <si>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</si>
  <si>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</si>
  <si>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</si>
  <si>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</si>
  <si>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</si>
  <si>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</si>
  <si>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</si>
  <si>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</si>
  <si>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</si>
  <si>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</si>
  <si>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</si>
  <si>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</si>
  <si>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</si>
  <si>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</si>
  <si>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</si>
  <si>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</si>
  <si>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</si>
  <si>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</si>
  <si>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</si>
  <si>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</si>
  <si>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</si>
  <si>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</si>
  <si>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</si>
  <si>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</si>
  <si>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</si>
  <si>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</si>
  <si>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</si>
  <si>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</si>
  <si>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</si>
  <si>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</si>
  <si>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</si>
  <si>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</si>
  <si>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</si>
  <si>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</si>
  <si>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</si>
  <si>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</si>
  <si>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</si>
  <si>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</si>
  <si>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</si>
  <si>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</si>
  <si>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</si>
  <si>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</si>
  <si>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</si>
  <si>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</si>
  <si>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</si>
  <si>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</si>
  <si>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</si>
  <si>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</si>
  <si>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</si>
  <si>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</si>
  <si>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</si>
  <si>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</si>
  <si>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</si>
  <si>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</si>
  <si>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</si>
  <si>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</si>
  <si>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</si>
  <si>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</si>
  <si>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</si>
  <si>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</si>
  <si>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</si>
  <si>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</si>
  <si>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</si>
  <si>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</si>
  <si>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</si>
  <si>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</si>
  <si>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</si>
  <si>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</si>
  <si>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</si>
  <si>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</si>
  <si>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</si>
  <si>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</si>
  <si>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</si>
  <si>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</si>
  <si>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</si>
  <si>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</si>
  <si>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</si>
  <si>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</si>
  <si>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</si>
  <si>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</si>
  <si>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</si>
  <si>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</si>
  <si>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</si>
  <si>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</si>
  <si>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</si>
  <si>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</si>
  <si>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</si>
  <si>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</si>
  <si>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</si>
  <si>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</si>
  <si>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</si>
  <si>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</si>
  <si>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</si>
  <si>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</si>
  <si>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</si>
  <si>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</si>
  <si>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</si>
  <si>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</si>
  <si>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</si>
  <si>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</si>
  <si>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</si>
  <si>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</si>
  <si>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</si>
  <si>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</si>
  <si>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</si>
  <si>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</si>
  <si>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</si>
  <si>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</si>
  <si>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</si>
  <si>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</si>
  <si>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</si>
  <si>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</si>
  <si>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</si>
  <si>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</si>
  <si>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</si>
  <si>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</si>
  <si>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</si>
  <si>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</si>
  <si>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</si>
  <si>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</si>
  <si>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</si>
  <si>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</si>
  <si>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</si>
  <si>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</si>
  <si>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</si>
  <si>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</si>
  <si>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</si>
  <si>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</si>
  <si>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</si>
  <si>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</si>
  <si>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</si>
  <si>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</si>
  <si>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</si>
  <si>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</si>
  <si>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</si>
  <si>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</si>
  <si>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</si>
  <si>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</si>
  <si>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</si>
  <si>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</si>
  <si>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</si>
  <si>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</si>
  <si>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</si>
  <si>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</si>
  <si>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</si>
  <si>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</si>
  <si>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</si>
  <si>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</si>
  <si>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</si>
  <si>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</si>
  <si>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</si>
  <si>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</si>
  <si>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</si>
  <si>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</si>
  <si>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</si>
  <si>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</si>
  <si>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</si>
  <si>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</si>
  <si>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</si>
  <si>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</si>
  <si>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</si>
  <si>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</si>
  <si>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</si>
  <si>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</si>
  <si>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</si>
  <si>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</si>
  <si>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</si>
  <si>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</si>
  <si>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</si>
  <si>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</si>
  <si>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</si>
  <si>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</si>
  <si>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</si>
  <si>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</si>
  <si>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</si>
  <si>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</si>
  <si>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</si>
  <si>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</si>
  <si>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</si>
  <si>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</si>
  <si>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</si>
  <si>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</si>
  <si>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</si>
  <si>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</si>
  <si>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</si>
  <si>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</si>
  <si>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</si>
  <si>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</si>
  <si>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</si>
  <si>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</si>
  <si>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</si>
  <si>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</si>
  <si>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</si>
  <si>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</si>
  <si>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</si>
  <si>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</si>
  <si>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</si>
  <si>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</si>
  <si>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</si>
  <si>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</si>
  <si>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</si>
  <si>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</si>
  <si>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</si>
  <si>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</si>
  <si>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</si>
  <si>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</si>
  <si>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</si>
  <si>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</si>
  <si>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</si>
  <si>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</si>
  <si>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</si>
  <si>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</si>
  <si>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</si>
  <si>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</si>
  <si>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</si>
  <si>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</si>
  <si>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</si>
  <si>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</si>
  <si>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</si>
  <si>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</si>
  <si>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</si>
  <si>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</si>
  <si>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</si>
  <si>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</si>
  <si>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</si>
  <si>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</si>
  <si>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</si>
  <si>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</si>
  <si>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</si>
  <si>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</si>
  <si>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</si>
  <si>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</si>
  <si>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</si>
  <si>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</si>
  <si>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</si>
  <si>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</si>
  <si>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</si>
  <si>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</si>
  <si>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</si>
  <si>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</si>
  <si>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</si>
  <si>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</si>
  <si>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</si>
  <si>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</si>
  <si>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</si>
  <si>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</si>
  <si>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</si>
  <si>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</si>
  <si>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</si>
  <si>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</si>
  <si>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</si>
  <si>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</si>
  <si>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</si>
  <si>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</si>
  <si>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</si>
  <si>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</si>
  <si>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</si>
  <si>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</si>
  <si>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</si>
  <si>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</si>
  <si>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</si>
  <si>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</si>
  <si>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</si>
  <si>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</si>
  <si>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</si>
  <si>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</si>
  <si>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</si>
  <si>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</si>
  <si>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</si>
  <si>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</si>
  <si>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</si>
  <si>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</si>
  <si>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</si>
  <si>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</si>
  <si>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</si>
  <si>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</si>
  <si>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</si>
  <si>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</si>
  <si>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</si>
  <si>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</si>
  <si>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</si>
  <si>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</si>
  <si>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</si>
  <si>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</si>
  <si>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</si>
  <si>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</si>
  <si>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</si>
  <si>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</si>
  <si>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</si>
  <si>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</si>
  <si>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</si>
  <si>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</si>
  <si>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</si>
  <si>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</si>
  <si>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</si>
  <si>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</si>
  <si>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</si>
  <si>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</si>
  <si>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</si>
  <si>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</si>
  <si>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</si>
  <si>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</si>
  <si>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</si>
  <si>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</si>
  <si>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</si>
  <si>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</si>
  <si>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</si>
  <si>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</si>
  <si>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</si>
  <si>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</si>
  <si>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</si>
  <si>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</si>
  <si>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</si>
  <si>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</si>
  <si>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</si>
  <si>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</si>
  <si>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</si>
  <si>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</si>
  <si>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</si>
  <si>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</si>
  <si>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</si>
  <si>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</si>
  <si>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</si>
  <si>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</si>
  <si>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</si>
  <si>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</si>
  <si>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</si>
  <si>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</si>
  <si>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</si>
  <si>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</si>
  <si>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</si>
  <si>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</si>
  <si>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</si>
  <si>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</si>
  <si>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</si>
  <si>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</si>
  <si>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</si>
  <si>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</si>
  <si>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</si>
  <si>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</si>
  <si>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</si>
  <si>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</si>
  <si>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</si>
  <si>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</si>
  <si>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</si>
  <si>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</si>
  <si>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</si>
  <si>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</si>
  <si>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</si>
  <si>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</si>
  <si>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</si>
  <si>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</si>
  <si>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</si>
  <si>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</si>
  <si>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</si>
  <si>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</si>
  <si>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</si>
  <si>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</si>
  <si>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</si>
  <si>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</si>
  <si>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</si>
  <si>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</si>
  <si>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</si>
  <si>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</si>
  <si>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</si>
  <si>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</si>
  <si>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</si>
  <si>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</si>
  <si>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</si>
  <si>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</si>
  <si>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</si>
  <si>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</si>
  <si>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</si>
  <si>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</si>
  <si>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</si>
  <si>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</si>
  <si>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</si>
  <si>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</si>
  <si>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</si>
  <si>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</si>
  <si>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</si>
  <si>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</si>
  <si>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</si>
  <si>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</si>
  <si>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</si>
  <si>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</si>
  <si>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</si>
  <si>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</si>
  <si>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</si>
  <si>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</si>
  <si>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</si>
  <si>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</si>
  <si>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</si>
  <si>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</si>
  <si>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</si>
  <si>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</si>
  <si>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</si>
  <si>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</si>
  <si>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</si>
  <si>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</si>
  <si>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</si>
  <si>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</si>
  <si>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</si>
  <si>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</si>
  <si>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</si>
  <si>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</si>
  <si>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</si>
  <si>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</si>
  <si>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</si>
  <si>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</si>
  <si>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</si>
  <si>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</si>
  <si>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</si>
  <si>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</si>
  <si>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</si>
  <si>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</si>
  <si>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</si>
  <si>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</si>
  <si>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</si>
  <si>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</si>
  <si>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</si>
  <si>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</si>
  <si>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</si>
  <si>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</si>
  <si>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</si>
  <si>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</si>
  <si>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</si>
  <si>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</si>
  <si>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</si>
  <si>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</si>
  <si>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</si>
  <si>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</si>
  <si>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</si>
  <si>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</si>
  <si>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</si>
  <si>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</si>
  <si>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</si>
  <si>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</si>
  <si>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</si>
  <si>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</si>
  <si>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</si>
  <si>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</si>
  <si>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</si>
  <si>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</si>
  <si>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</si>
  <si>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</si>
  <si>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</si>
  <si>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</si>
  <si>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</si>
  <si>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</si>
  <si>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</si>
  <si>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</si>
  <si>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</si>
  <si>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</si>
  <si>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</si>
  <si>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</si>
  <si>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</si>
  <si>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</si>
  <si>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</si>
  <si>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</si>
  <si>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</si>
  <si>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</si>
  <si>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</si>
  <si>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</si>
  <si>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</si>
  <si>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</si>
  <si>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</si>
  <si>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</si>
  <si>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</si>
  <si>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</si>
  <si>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</si>
  <si>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</si>
  <si>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</si>
  <si>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</si>
  <si>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</si>
  <si>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</si>
  <si>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</si>
  <si>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</si>
  <si>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</si>
  <si>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</si>
  <si>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</si>
  <si>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</si>
  <si>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</si>
  <si>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</si>
  <si>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</si>
  <si>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</si>
  <si>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</si>
  <si>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</si>
  <si>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</si>
  <si>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</si>
  <si>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</si>
  <si>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</si>
  <si>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</si>
  <si>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</si>
  <si>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</si>
  <si>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</si>
  <si>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</si>
  <si>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</si>
  <si>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</si>
  <si>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</si>
  <si>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</si>
  <si>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</si>
  <si>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</si>
  <si>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</si>
  <si>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</si>
  <si>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</si>
  <si>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</si>
  <si>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</si>
  <si>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</si>
  <si>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</si>
  <si>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</si>
  <si>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</si>
  <si>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</si>
  <si>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</si>
  <si>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</si>
  <si>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</si>
  <si>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</si>
  <si>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</si>
  <si>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</si>
  <si>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</si>
  <si>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</si>
  <si>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</si>
  <si>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</si>
  <si>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</si>
  <si>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</si>
  <si>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</si>
  <si>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</si>
  <si>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</si>
  <si>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</si>
  <si>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</si>
  <si>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</si>
  <si>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</si>
  <si>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</si>
  <si>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</si>
  <si>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</si>
  <si>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</si>
  <si>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</si>
  <si>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</si>
  <si>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</si>
  <si>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</si>
  <si>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</si>
  <si>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</si>
  <si>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</si>
  <si>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</si>
  <si>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</si>
  <si>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</si>
  <si>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</si>
  <si>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</si>
  <si>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</si>
  <si>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</si>
  <si>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</si>
  <si>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</si>
  <si>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</si>
  <si>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</si>
  <si>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</si>
  <si>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</si>
  <si>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</si>
  <si>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</si>
  <si>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</si>
  <si>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</si>
  <si>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</si>
  <si>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</si>
  <si>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</si>
  <si>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</si>
  <si>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</si>
  <si>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</si>
  <si>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</si>
  <si>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</si>
  <si>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</si>
  <si>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</si>
  <si>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</si>
  <si>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</si>
  <si>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</si>
  <si>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</si>
  <si>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</si>
  <si>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</si>
  <si>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</si>
  <si>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</si>
  <si>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</si>
  <si>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</si>
  <si>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</si>
  <si>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</si>
  <si>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</si>
  <si>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</si>
  <si>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</si>
  <si>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</si>
  <si>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</si>
  <si>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</si>
  <si>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</si>
  <si>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</si>
  <si>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</si>
  <si>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</si>
  <si>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</si>
  <si>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</si>
  <si>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</si>
  <si>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</si>
  <si>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</si>
  <si>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</si>
  <si>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</si>
  <si>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</si>
  <si>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</si>
  <si>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</si>
  <si>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</si>
  <si>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</si>
  <si>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</si>
  <si>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</si>
  <si>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</si>
  <si>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</si>
  <si>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</si>
  <si>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</si>
  <si>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</si>
  <si>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</si>
  <si>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</si>
  <si>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</si>
  <si>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</si>
  <si>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</si>
  <si>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</si>
  <si>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</si>
  <si>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</si>
  <si>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</si>
  <si>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</si>
  <si>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</si>
  <si>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</si>
  <si>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</si>
  <si>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</si>
  <si>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</si>
  <si>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</si>
  <si>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</si>
  <si>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</si>
  <si>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</si>
  <si>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</si>
  <si>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</si>
  <si>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</si>
  <si>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</si>
  <si>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</si>
  <si>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</si>
  <si>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</si>
  <si>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</si>
  <si>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</si>
  <si>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</si>
  <si>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</si>
  <si>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</si>
  <si>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</si>
  <si>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</si>
  <si>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</si>
  <si>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</si>
  <si>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</si>
  <si>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</si>
  <si>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</si>
  <si>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</si>
  <si>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</si>
  <si>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</si>
  <si>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</si>
  <si>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</si>
  <si>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</si>
  <si>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</si>
  <si>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</si>
  <si>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</si>
  <si>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</si>
  <si>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</si>
  <si>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</si>
  <si>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</si>
  <si>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</si>
  <si>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</si>
  <si>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</si>
  <si>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</si>
  <si>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</si>
  <si>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</si>
  <si>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</si>
  <si>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</si>
  <si>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</si>
  <si>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</si>
  <si>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</si>
  <si>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</si>
  <si>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</si>
  <si>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</si>
  <si>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</si>
  <si>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</si>
  <si>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</si>
  <si>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</si>
  <si>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</si>
  <si>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</si>
  <si>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</si>
  <si>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</si>
  <si>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</si>
  <si>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</si>
  <si>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</si>
  <si>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</si>
  <si>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</si>
  <si>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</si>
  <si>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</si>
  <si>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</si>
  <si>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</si>
  <si>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</si>
  <si>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</si>
  <si>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</si>
  <si>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</si>
  <si>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</si>
  <si>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</si>
  <si>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</si>
  <si>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</si>
  <si>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</si>
  <si>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</si>
  <si>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</si>
  <si>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</si>
  <si>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</si>
  <si>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</si>
  <si>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</si>
  <si>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</si>
  <si>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</si>
  <si>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</si>
  <si>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</si>
  <si>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</si>
  <si>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</si>
  <si>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</si>
  <si>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</si>
  <si>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</si>
  <si>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</si>
  <si>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</si>
  <si>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</si>
  <si>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</si>
  <si>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</si>
  <si>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</si>
  <si>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</si>
  <si>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</si>
  <si>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</si>
  <si>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</si>
  <si>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</si>
  <si>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</si>
  <si>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</si>
  <si>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</si>
  <si>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</si>
  <si>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</si>
  <si>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</si>
  <si>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</si>
  <si>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</si>
  <si>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</si>
  <si>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</si>
  <si>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</si>
  <si>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</si>
  <si>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</si>
  <si>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</si>
  <si>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</si>
  <si>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</si>
  <si>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</si>
  <si>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</si>
  <si>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</si>
  <si>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</si>
  <si>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</si>
  <si>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</si>
  <si>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</si>
  <si>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</si>
  <si>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</si>
  <si>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</si>
  <si>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</si>
  <si>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</si>
  <si>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</si>
  <si>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</si>
  <si>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</si>
  <si>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</si>
  <si>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</si>
  <si>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</si>
  <si>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</si>
  <si>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</si>
  <si>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</si>
  <si>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</si>
  <si>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</si>
  <si>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</si>
  <si>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</si>
  <si>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</si>
  <si>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</si>
  <si>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</si>
  <si>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</si>
  <si>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</si>
  <si>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</si>
  <si>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</si>
  <si>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</si>
  <si>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</si>
  <si>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</si>
  <si>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</si>
  <si>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</si>
  <si>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</si>
  <si>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</si>
  <si>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</si>
  <si>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</si>
  <si>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</si>
  <si>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</si>
  <si>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</si>
  <si>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</si>
  <si>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</si>
  <si>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</si>
  <si>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</si>
  <si>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</si>
  <si>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</si>
  <si>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</si>
  <si>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</si>
  <si>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</si>
  <si>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</si>
  <si>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</si>
  <si>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</si>
  <si>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</si>
  <si>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</si>
  <si>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</si>
  <si>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</si>
  <si>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</si>
  <si>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</si>
  <si>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</si>
  <si>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</si>
  <si>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</si>
  <si>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</si>
  <si>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</si>
  <si>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</si>
  <si>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</si>
  <si>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</si>
  <si>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</si>
  <si>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</si>
  <si>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</si>
  <si>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</si>
  <si>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</si>
  <si>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</si>
  <si>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</si>
  <si>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</si>
  <si>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</si>
  <si>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</si>
  <si>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</si>
  <si>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</si>
  <si>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</si>
  <si>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</si>
  <si>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</si>
  <si>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</si>
  <si>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</si>
  <si>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</si>
  <si>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</si>
  <si>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</si>
  <si>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</si>
  <si>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</si>
  <si>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</si>
  <si>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</si>
  <si>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</si>
  <si>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</si>
  <si>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</si>
  <si>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</si>
  <si>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</si>
  <si>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</si>
  <si>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</si>
  <si>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</si>
  <si>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</si>
  <si>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</si>
  <si>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</si>
  <si>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</si>
  <si>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</si>
  <si>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</si>
  <si>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</si>
  <si>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</si>
  <si>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</si>
  <si>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</si>
  <si>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</si>
  <si>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</si>
  <si>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</si>
  <si>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</si>
  <si>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</si>
  <si>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</si>
  <si>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</si>
  <si>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</si>
  <si>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</si>
  <si>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</si>
  <si>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</si>
  <si>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</si>
  <si>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</si>
  <si>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</si>
  <si>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</si>
  <si>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</si>
  <si>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</si>
  <si>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</si>
  <si>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</si>
  <si>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</si>
  <si>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</si>
  <si>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</si>
  <si>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</si>
  <si>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</si>
  <si>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</si>
  <si>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</si>
  <si>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</si>
  <si>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</si>
  <si>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</si>
  <si>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</si>
  <si>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</si>
  <si>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</si>
  <si>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</si>
  <si>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</si>
  <si>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</si>
  <si>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</si>
  <si>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</si>
  <si>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</si>
  <si>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</si>
  <si>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</si>
  <si>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</si>
  <si>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</si>
  <si>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</si>
  <si>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</si>
  <si>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</si>
  <si>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</si>
  <si>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</si>
  <si>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</si>
  <si>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</si>
  <si>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</si>
  <si>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</si>
  <si>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</si>
  <si>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</si>
  <si>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</si>
  <si>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</si>
  <si>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</si>
  <si>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</si>
  <si>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</si>
  <si>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</si>
  <si>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</si>
  <si>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</si>
  <si>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</si>
  <si>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</si>
  <si>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</si>
  <si>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</si>
  <si>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</si>
  <si>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</si>
  <si>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</si>
  <si>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</si>
  <si>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</si>
  <si>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</si>
  <si>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</si>
  <si>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</si>
  <si>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</si>
  <si>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</si>
  <si>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</si>
  <si>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</si>
  <si>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</si>
  <si>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</si>
  <si>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</si>
  <si>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</si>
  <si>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</si>
  <si>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</si>
  <si>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</si>
  <si>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</si>
  <si>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</si>
  <si>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</si>
  <si>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</si>
  <si>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</si>
  <si>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</si>
  <si>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</si>
  <si>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</si>
  <si>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</si>
  <si>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</si>
  <si>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</si>
  <si>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</si>
  <si>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</si>
  <si>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</si>
  <si>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</si>
  <si>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</si>
  <si>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</si>
  <si>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</si>
  <si>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</si>
  <si>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</si>
  <si>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</si>
  <si>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</si>
  <si>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</si>
  <si>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</si>
  <si>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</si>
  <si>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</si>
  <si>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</si>
  <si>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</si>
  <si>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</si>
  <si>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</si>
  <si>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</si>
  <si>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</si>
  <si>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</si>
  <si>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</si>
  <si>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</si>
  <si>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</si>
  <si>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</si>
  <si>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</si>
  <si>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</si>
  <si>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</si>
  <si>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</si>
  <si>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</si>
  <si>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</si>
  <si>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</si>
  <si>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</si>
  <si>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</si>
  <si>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</si>
  <si>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</si>
  <si>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</si>
  <si>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</si>
  <si>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</si>
  <si>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</si>
  <si>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</si>
  <si>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</si>
  <si>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</si>
  <si>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</si>
  <si>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</si>
  <si>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</si>
  <si>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</si>
  <si>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</si>
  <si>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</si>
  <si>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</si>
  <si>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</si>
  <si>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</si>
  <si>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</si>
  <si>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</si>
  <si>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</si>
  <si>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</si>
  <si>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</si>
  <si>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</si>
  <si>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</si>
  <si>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</si>
  <si>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</si>
  <si>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</si>
  <si>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</si>
  <si>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</si>
  <si>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</si>
  <si>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</si>
  <si>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</si>
  <si>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</si>
  <si>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</si>
  <si>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</si>
  <si>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</si>
  <si>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</si>
  <si>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</si>
  <si>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</si>
  <si>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</si>
  <si>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</si>
  <si>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</si>
  <si>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</si>
  <si>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</si>
  <si>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</si>
  <si>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</si>
  <si>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</si>
  <si>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</si>
  <si>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</si>
  <si>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</si>
  <si>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</si>
  <si>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</si>
  <si>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</si>
  <si>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</si>
  <si>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</si>
  <si>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</si>
  <si>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</si>
  <si>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</si>
  <si>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</si>
  <si>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</si>
  <si>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</si>
  <si>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</si>
  <si>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</si>
  <si>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</si>
  <si>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</si>
  <si>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</si>
  <si>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</si>
  <si>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</si>
  <si>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</si>
  <si>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</si>
  <si>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</si>
  <si>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</si>
  <si>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</si>
  <si>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</si>
  <si>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</si>
  <si>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</si>
  <si>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</si>
  <si>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</si>
  <si>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</si>
  <si>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</si>
  <si>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</si>
  <si>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</si>
  <si>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</si>
  <si>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</si>
  <si>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</si>
  <si>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</si>
  <si>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</si>
  <si>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</si>
  <si>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</si>
  <si>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</si>
  <si>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</si>
  <si>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</si>
  <si>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</si>
  <si>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</si>
  <si>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</si>
  <si>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</si>
  <si>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</si>
  <si>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</si>
  <si>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</si>
  <si>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</si>
  <si>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</si>
  <si>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</si>
  <si>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</si>
  <si>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</si>
  <si>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</si>
  <si>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</si>
  <si>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</si>
  <si>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</si>
  <si>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</si>
  <si>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</si>
  <si>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</si>
  <si>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</si>
  <si>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</si>
  <si>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</si>
  <si>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</si>
  <si>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</si>
  <si>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</si>
  <si>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</si>
  <si>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</si>
  <si>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</si>
  <si>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</si>
  <si>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</si>
  <si>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</si>
  <si>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</si>
  <si>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</si>
  <si>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</si>
  <si>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</si>
  <si>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</si>
  <si>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</si>
  <si>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</si>
  <si>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</si>
  <si>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</si>
  <si>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</si>
  <si>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</si>
  <si>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</si>
  <si>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</si>
  <si>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</si>
  <si>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</si>
  <si>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</si>
  <si>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</si>
  <si>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</si>
  <si>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</si>
  <si>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</si>
  <si>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</si>
  <si>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</si>
  <si>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</si>
  <si>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</si>
  <si>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</si>
  <si>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</si>
  <si>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</si>
  <si>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</si>
  <si>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</si>
  <si>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</si>
  <si>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</si>
  <si>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</si>
  <si>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</si>
  <si>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</si>
  <si>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</si>
  <si>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</si>
  <si>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</si>
  <si>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</si>
  <si>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</si>
  <si>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</si>
  <si>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</si>
  <si>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</si>
  <si>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</si>
  <si>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</si>
  <si>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</si>
  <si>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</si>
  <si>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</si>
  <si>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</si>
  <si>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</si>
  <si>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</si>
  <si>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</si>
  <si>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</si>
  <si>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</si>
  <si>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</si>
  <si>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</si>
  <si>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</si>
  <si>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</si>
  <si>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</si>
  <si>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</si>
  <si>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</si>
  <si>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</si>
  <si>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</si>
  <si>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</si>
  <si>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</si>
  <si>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</si>
  <si>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</si>
  <si>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</si>
  <si>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</si>
  <si>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</si>
  <si>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</si>
  <si>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</si>
  <si>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</si>
  <si>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</si>
  <si>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</si>
  <si>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</si>
  <si>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</si>
  <si>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</si>
  <si>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</si>
  <si>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</si>
  <si>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</si>
  <si>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</si>
  <si>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</si>
  <si>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</si>
  <si>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</si>
  <si>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</si>
  <si>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</si>
  <si>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</si>
  <si>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</si>
  <si>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</si>
  <si>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</si>
  <si>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</si>
  <si>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</si>
  <si>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</si>
  <si>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</si>
  <si>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</si>
  <si>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</si>
  <si>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</si>
  <si>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</si>
  <si>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</si>
  <si>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</si>
  <si>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</si>
  <si>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</si>
  <si>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</si>
  <si>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</si>
  <si>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</si>
  <si>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</si>
  <si>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</si>
  <si>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</si>
  <si>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</si>
  <si>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</si>
  <si>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</si>
  <si>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</si>
  <si>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</si>
  <si>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</si>
  <si>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</si>
  <si>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</si>
  <si>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</si>
  <si>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</si>
  <si>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</si>
  <si>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</si>
  <si>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</si>
  <si>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</si>
  <si>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</si>
  <si>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</si>
  <si>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</si>
  <si>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</si>
  <si>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</si>
  <si>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</si>
  <si>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</si>
  <si>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</si>
  <si>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</si>
  <si>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</si>
  <si>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</si>
  <si>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</si>
  <si>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</si>
  <si>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</si>
  <si>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</si>
  <si>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</si>
  <si>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</si>
  <si>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</si>
  <si>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</si>
  <si>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</si>
  <si>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</si>
  <si>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</si>
  <si>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</si>
  <si>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</si>
  <si>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</si>
  <si>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</si>
  <si>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</si>
  <si>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</si>
  <si>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</si>
  <si>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</si>
  <si>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</si>
  <si>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</si>
  <si>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</si>
  <si>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</si>
  <si>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</si>
  <si>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</si>
  <si>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</si>
  <si>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</si>
  <si>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</si>
  <si>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</si>
  <si>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</si>
  <si>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</si>
  <si>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</si>
  <si>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</si>
  <si>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</si>
  <si>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</si>
  <si>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</si>
  <si>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</si>
  <si>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</si>
  <si>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</si>
  <si>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</si>
  <si>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</si>
  <si>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</si>
  <si>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</si>
  <si>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</si>
  <si>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</si>
  <si>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</si>
  <si>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</si>
  <si>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</si>
  <si>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</si>
  <si>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</si>
  <si>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</si>
  <si>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</si>
  <si>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</si>
  <si>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</si>
  <si>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</si>
  <si>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</si>
  <si>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</si>
  <si>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</si>
  <si>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</si>
  <si>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</si>
  <si>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</si>
  <si>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</si>
  <si>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</si>
  <si>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</si>
  <si>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</si>
  <si>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</si>
  <si>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</si>
  <si>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</si>
  <si>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</si>
  <si>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</si>
  <si>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</si>
  <si>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</si>
  <si>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</si>
  <si>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</si>
  <si>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</si>
  <si>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</si>
  <si>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</si>
  <si>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</si>
  <si>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</si>
  <si>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</si>
  <si>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</si>
  <si>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</si>
  <si>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</si>
  <si>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</si>
  <si>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</si>
  <si>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</si>
  <si>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</si>
  <si>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</si>
  <si>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</si>
  <si>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</si>
  <si>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</si>
  <si>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</si>
  <si>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</si>
  <si>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</si>
  <si>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</si>
  <si>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</si>
  <si>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</si>
  <si>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</si>
  <si>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</si>
  <si>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</si>
  <si>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</si>
  <si>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</si>
  <si>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</si>
  <si>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</si>
  <si>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</si>
  <si>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</si>
  <si>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</si>
  <si>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</si>
  <si>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</si>
  <si>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</si>
  <si>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</si>
  <si>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</si>
  <si>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</si>
  <si>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</si>
  <si>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</si>
  <si>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</si>
  <si>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</si>
  <si>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</si>
  <si>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</si>
  <si>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</si>
  <si>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</si>
  <si>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</si>
  <si>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</si>
  <si>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</si>
  <si>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</si>
  <si>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</si>
  <si>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</si>
  <si>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</si>
  <si>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</si>
  <si>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</si>
  <si>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</si>
  <si>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</si>
  <si>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</si>
  <si>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</si>
  <si>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</si>
  <si>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</si>
  <si>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</si>
  <si>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</si>
  <si>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</si>
  <si>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</si>
  <si>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</si>
  <si>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</si>
  <si>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</si>
  <si>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</si>
  <si>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</si>
  <si>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</si>
  <si>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</si>
  <si>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</si>
  <si>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</si>
  <si>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</si>
  <si>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</si>
  <si>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</si>
  <si>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</si>
  <si>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</si>
  <si>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</si>
  <si>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</si>
  <si>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</si>
  <si>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</si>
  <si>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</si>
  <si>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</si>
  <si>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</si>
  <si>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</si>
  <si>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</si>
  <si>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</si>
  <si>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</si>
  <si>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</si>
  <si>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</si>
  <si>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</si>
  <si>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</si>
  <si>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</si>
  <si>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</si>
  <si>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</si>
  <si>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</si>
  <si>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</si>
  <si>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</si>
  <si>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</si>
  <si>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</si>
  <si>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</si>
  <si>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</si>
  <si>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</si>
  <si>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</si>
  <si>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</si>
  <si>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</si>
  <si>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</si>
  <si>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</si>
  <si>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</si>
  <si>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</si>
  <si>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</si>
  <si>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</si>
  <si>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</si>
  <si>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</si>
  <si>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</si>
  <si>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</si>
  <si>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</si>
  <si>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</si>
  <si>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</si>
  <si>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</si>
  <si>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</si>
  <si>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</si>
  <si>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</si>
  <si>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</si>
  <si>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</si>
  <si>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</si>
  <si>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</si>
  <si>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</si>
  <si>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</si>
  <si>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</si>
  <si>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</si>
  <si>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</si>
  <si>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</si>
  <si>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</si>
  <si>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</si>
  <si>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</si>
  <si>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</si>
  <si>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</si>
  <si>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</si>
  <si>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</si>
  <si>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</si>
  <si>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</si>
  <si>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</si>
  <si>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</si>
  <si>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</si>
  <si>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</si>
  <si>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</si>
  <si>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</si>
  <si>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</si>
  <si>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</si>
  <si>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</si>
  <si>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</si>
  <si>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</si>
  <si>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</si>
  <si>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</si>
  <si>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</si>
  <si>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</si>
  <si>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</si>
  <si>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</si>
  <si>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</si>
  <si>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</si>
  <si>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</si>
  <si>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</si>
  <si>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</si>
  <si>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</si>
  <si>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</si>
  <si>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</si>
  <si>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</si>
  <si>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</si>
  <si>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</si>
  <si>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</si>
  <si>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</si>
  <si>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</si>
  <si>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</si>
  <si>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</si>
  <si>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</si>
  <si>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</si>
  <si>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</si>
  <si>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</si>
  <si>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</si>
  <si>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</si>
  <si>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</si>
  <si>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</si>
  <si>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</si>
  <si>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</si>
  <si>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</si>
  <si>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</si>
  <si>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</si>
  <si>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</si>
  <si>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</si>
  <si>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</si>
  <si>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</si>
  <si>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</si>
  <si>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</si>
  <si>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</si>
  <si>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</si>
  <si>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</si>
  <si>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</si>
  <si>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</si>
  <si>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</si>
  <si>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</si>
  <si>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</si>
  <si>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</si>
  <si>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</si>
  <si>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</si>
  <si>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</si>
  <si>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</si>
  <si>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</si>
  <si>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</si>
  <si>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</si>
  <si>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</si>
  <si>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</si>
  <si>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</si>
  <si>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</si>
  <si>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</si>
  <si>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</si>
  <si>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</si>
  <si>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</si>
  <si>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</si>
  <si>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</si>
  <si>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</si>
  <si>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</si>
  <si>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</si>
  <si>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</si>
  <si>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</si>
  <si>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</si>
  <si>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</si>
  <si>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</si>
  <si>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</si>
  <si>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</si>
  <si>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</si>
  <si>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</si>
  <si>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</si>
  <si>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</si>
  <si>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</si>
  <si>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</si>
  <si>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</si>
  <si>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</si>
  <si>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</si>
  <si>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</si>
  <si>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</si>
  <si>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</si>
  <si>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</si>
  <si>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</si>
  <si>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</si>
  <si>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</si>
  <si>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</si>
  <si>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</si>
  <si>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</si>
  <si>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</si>
  <si>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</si>
  <si>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</si>
  <si>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</si>
  <si>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</si>
  <si>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</si>
  <si>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</si>
  <si>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</si>
  <si>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</si>
  <si>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</si>
  <si>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</si>
  <si>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</si>
  <si>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</si>
  <si>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</si>
  <si>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</si>
  <si>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</si>
  <si>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</si>
  <si>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</si>
  <si>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</si>
  <si>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</si>
  <si>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</si>
  <si>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</si>
  <si>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</si>
  <si>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</si>
  <si>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</si>
  <si>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</si>
  <si>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</si>
  <si>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</si>
  <si>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</si>
  <si>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</si>
  <si>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</si>
  <si>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</si>
  <si>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</si>
  <si>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</si>
  <si>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</si>
  <si>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</si>
  <si>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</si>
  <si>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</si>
  <si>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</si>
  <si>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</si>
  <si>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</si>
  <si>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</si>
  <si>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</si>
  <si>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</si>
  <si>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</si>
  <si>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</si>
  <si>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</si>
  <si>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</si>
  <si>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</si>
  <si>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</si>
  <si>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</si>
  <si>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</si>
  <si>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</si>
  <si>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</si>
  <si>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</si>
  <si>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</si>
  <si>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</si>
  <si>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</si>
  <si>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</si>
  <si>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</si>
  <si>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</si>
  <si>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</si>
  <si>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</si>
  <si>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</si>
  <si>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</si>
  <si>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</si>
  <si>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</si>
  <si>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</si>
  <si>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</si>
  <si>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</si>
  <si>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</si>
  <si>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</si>
  <si>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</si>
  <si>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</si>
  <si>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</si>
  <si>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</si>
  <si>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</si>
  <si>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</si>
  <si>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</si>
  <si>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</si>
  <si>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</si>
  <si>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</si>
  <si>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</si>
  <si>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</si>
  <si>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</si>
  <si>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</si>
  <si>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</si>
  <si>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</si>
  <si>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</si>
  <si>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</si>
  <si>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</si>
  <si>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</si>
  <si>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</si>
  <si>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</si>
  <si>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</si>
  <si>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</si>
  <si>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</si>
  <si>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</si>
  <si>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</si>
  <si>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</si>
  <si>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</si>
  <si>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</si>
  <si>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</si>
  <si>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</si>
  <si>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</si>
  <si>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</si>
  <si>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</si>
  <si>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</si>
  <si>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</si>
  <si>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</si>
  <si>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</si>
  <si>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</si>
  <si>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</si>
  <si>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</si>
  <si>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</si>
  <si>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</si>
  <si>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</si>
  <si>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</si>
  <si>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</si>
  <si>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</si>
  <si>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</si>
  <si>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</si>
  <si>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</si>
  <si>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</si>
  <si>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</si>
  <si>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</si>
  <si>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</si>
  <si>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</si>
  <si>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</si>
  <si>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</si>
  <si>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</si>
  <si>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</si>
  <si>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</si>
  <si>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</si>
  <si>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</si>
  <si>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</si>
  <si>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</si>
  <si>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</si>
  <si>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</si>
  <si>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</si>
  <si>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</si>
  <si>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</si>
  <si>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</si>
  <si>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</si>
  <si>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</si>
  <si>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</si>
  <si>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</si>
  <si>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</si>
  <si>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</si>
  <si>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</si>
  <si>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</si>
  <si>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</si>
  <si>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</si>
  <si>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</si>
  <si>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</si>
  <si>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</si>
  <si>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</si>
  <si>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</si>
  <si>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</si>
  <si>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</si>
  <si>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</si>
  <si>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</si>
  <si>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</si>
  <si>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</si>
  <si>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</si>
  <si>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</si>
  <si>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</si>
  <si>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</si>
  <si>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</si>
  <si>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</si>
  <si>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</si>
  <si>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</si>
  <si>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</si>
  <si>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</si>
  <si>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</si>
  <si>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</si>
  <si>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</si>
  <si>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</si>
  <si>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</si>
  <si>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</si>
  <si>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</si>
  <si>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</si>
  <si>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</si>
  <si>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</si>
  <si>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</si>
  <si>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</si>
  <si>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</si>
  <si>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</si>
  <si>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</si>
  <si>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</si>
  <si>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</si>
  <si>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</si>
  <si>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</si>
  <si>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</si>
  <si>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</si>
  <si>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</si>
  <si>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</si>
  <si>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</si>
  <si>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</si>
  <si>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</si>
  <si>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</si>
  <si>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</si>
  <si>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</si>
  <si>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</si>
  <si>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</si>
  <si>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</si>
  <si>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</si>
  <si>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</si>
  <si>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</si>
  <si>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</si>
  <si>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</si>
  <si>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</si>
  <si>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</si>
  <si>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</si>
  <si>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</si>
  <si>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</si>
  <si>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</si>
  <si>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</si>
  <si>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</si>
  <si>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</si>
  <si>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</si>
  <si>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</si>
  <si>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</si>
  <si>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</si>
  <si>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</si>
  <si>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</si>
  <si>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</si>
  <si>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</si>
  <si>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</si>
  <si>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</si>
  <si>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</si>
  <si>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</si>
  <si>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</si>
  <si>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</si>
  <si>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</si>
  <si>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</si>
  <si>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</si>
  <si>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</si>
  <si>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</si>
  <si>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</si>
  <si>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</si>
  <si>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</si>
  <si>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</si>
  <si>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</si>
  <si>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</si>
  <si>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</si>
  <si>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</si>
  <si>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</si>
  <si>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</si>
  <si>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</si>
  <si>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</si>
  <si>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</si>
  <si>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</si>
  <si>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</si>
  <si>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</si>
  <si>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</si>
  <si>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</si>
  <si>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</si>
  <si>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</si>
  <si>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</si>
  <si>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</si>
  <si>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</si>
  <si>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</si>
  <si>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</si>
  <si>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</si>
  <si>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</si>
  <si>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</si>
  <si>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</si>
  <si>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</si>
  <si>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</si>
  <si>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</si>
  <si>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</si>
  <si>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</si>
  <si>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</si>
  <si>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</si>
  <si>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</si>
  <si>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</si>
  <si>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</si>
  <si>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</si>
  <si>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</si>
  <si>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</si>
  <si>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</si>
  <si>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</si>
  <si>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</si>
  <si>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</si>
  <si>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</si>
  <si>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</si>
  <si>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</si>
  <si>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</si>
  <si>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</si>
  <si>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</si>
  <si>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</si>
  <si>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</si>
  <si>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</si>
  <si>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</si>
  <si>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</si>
  <si>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</si>
  <si>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</si>
  <si>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</si>
  <si>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</si>
  <si>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</si>
  <si>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</si>
  <si>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</si>
  <si>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</si>
  <si>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</si>
  <si>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</si>
  <si>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</si>
  <si>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</si>
  <si>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</si>
  <si>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</si>
  <si>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</si>
  <si>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</si>
  <si>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</si>
  <si>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</si>
  <si>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</si>
  <si>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</si>
  <si>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</si>
  <si>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</si>
  <si>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</si>
  <si>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</si>
  <si>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</si>
  <si>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</si>
  <si>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</si>
  <si>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</si>
  <si>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</si>
  <si>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</si>
  <si>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</si>
  <si>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</si>
  <si>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</si>
  <si>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</si>
  <si>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</si>
  <si>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</si>
  <si>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</si>
  <si>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</si>
  <si>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</si>
  <si>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</si>
  <si>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</si>
  <si>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</si>
  <si>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</si>
  <si>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</si>
  <si>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</si>
  <si>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</si>
  <si>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</si>
  <si>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</si>
  <si>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</si>
  <si>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</si>
  <si>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</si>
  <si>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</si>
  <si>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</si>
  <si>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</si>
  <si>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</si>
  <si>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</si>
  <si>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</si>
  <si>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</si>
  <si>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</si>
  <si>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</si>
  <si>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</si>
  <si>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</si>
  <si>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</si>
  <si>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</si>
  <si>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</si>
  <si>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</si>
  <si>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</si>
  <si>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</si>
  <si>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</si>
  <si>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</si>
  <si>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</si>
  <si>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</si>
  <si>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</si>
  <si>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</si>
  <si>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</si>
  <si>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</si>
  <si>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</si>
  <si>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</si>
  <si>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</si>
  <si>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</si>
  <si>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</si>
  <si>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</si>
  <si>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</si>
  <si>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</si>
  <si>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</si>
  <si>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</si>
  <si>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</si>
  <si>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</si>
  <si>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</si>
  <si>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</si>
  <si>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</si>
  <si>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</si>
  <si>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</si>
  <si>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</si>
  <si>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</si>
  <si>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</si>
  <si>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</si>
  <si>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</si>
  <si>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</si>
  <si>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</si>
  <si>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</si>
  <si>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</si>
  <si>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</si>
  <si>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</si>
  <si>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</si>
  <si>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</si>
  <si>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</si>
  <si>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</si>
  <si>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</si>
  <si>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</si>
  <si>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</si>
  <si>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</si>
  <si>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</si>
  <si>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</si>
  <si>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</si>
  <si>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</si>
  <si>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</si>
  <si>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</si>
  <si>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</si>
  <si>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</si>
  <si>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</si>
  <si>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</si>
  <si>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</si>
  <si>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</si>
  <si>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</si>
  <si>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</si>
  <si>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</si>
  <si>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</si>
  <si>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</si>
  <si>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</si>
  <si>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</si>
  <si>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</si>
  <si>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</si>
  <si>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</si>
  <si>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</si>
  <si>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</si>
  <si>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</si>
  <si>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</si>
  <si>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</si>
  <si>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</si>
  <si>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</si>
  <si>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</si>
  <si>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</si>
  <si>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</si>
  <si>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</si>
  <si>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</si>
  <si>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</si>
  <si>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</si>
  <si>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</si>
  <si>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</si>
  <si>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</si>
  <si>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</si>
  <si>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</si>
  <si>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</si>
  <si>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</si>
  <si>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</si>
  <si>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</si>
  <si>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</si>
  <si>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</si>
  <si>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</si>
  <si>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</si>
  <si>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</si>
  <si>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</si>
  <si>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</si>
  <si>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</si>
  <si>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</si>
  <si>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</si>
  <si>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</si>
  <si>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</si>
  <si>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</si>
  <si>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</si>
  <si>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</si>
  <si>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</si>
  <si>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</si>
  <si>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</si>
  <si>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</si>
  <si>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</si>
  <si>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</si>
  <si>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</si>
  <si>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</si>
  <si>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</si>
  <si>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</si>
  <si>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</si>
  <si>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</si>
  <si>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</si>
  <si>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</si>
  <si>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</si>
  <si>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</si>
  <si>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</si>
  <si>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</si>
  <si>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</si>
  <si>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</si>
  <si>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</si>
  <si>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</si>
  <si>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</si>
  <si>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</si>
  <si>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</si>
  <si>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</si>
  <si>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</si>
  <si>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</si>
  <si>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</si>
  <si>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</si>
  <si>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</si>
  <si>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</si>
  <si>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</si>
  <si>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</si>
  <si>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</si>
  <si>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</si>
  <si>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</si>
  <si>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</si>
  <si>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</si>
  <si>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</si>
  <si>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</si>
  <si>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</si>
  <si>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</si>
  <si>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</si>
  <si>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</si>
  <si>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</si>
  <si>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</si>
  <si>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</si>
  <si>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</si>
  <si>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</si>
  <si>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</si>
  <si>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</si>
  <si>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</si>
  <si>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</si>
  <si>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</si>
  <si>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</si>
  <si>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</si>
  <si>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</si>
  <si>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</si>
  <si>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</si>
  <si>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</si>
  <si>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</si>
  <si>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</si>
  <si>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</si>
  <si>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</si>
  <si>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</si>
  <si>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</si>
  <si>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</si>
  <si>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</si>
  <si>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</si>
  <si>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</si>
  <si>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</si>
  <si>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</si>
  <si>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</si>
  <si>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</si>
  <si>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</si>
  <si>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</si>
  <si>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</si>
  <si>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</si>
  <si>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</si>
  <si>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</si>
  <si>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</si>
  <si>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</si>
  <si>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</si>
  <si>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</si>
  <si>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</si>
  <si>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</si>
  <si>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</si>
  <si>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</si>
  <si>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</si>
  <si>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</si>
  <si>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</si>
  <si>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</si>
  <si>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</si>
  <si>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</si>
  <si>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</si>
  <si>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</si>
  <si>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</si>
  <si>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</si>
  <si>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</si>
  <si>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</si>
  <si>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</si>
  <si>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</si>
  <si>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</si>
  <si>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</si>
  <si>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</si>
  <si>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</si>
  <si>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</si>
  <si>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</si>
  <si>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</si>
  <si>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</si>
  <si>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</si>
  <si>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</si>
  <si>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</si>
  <si>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</si>
  <si>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</si>
  <si>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</si>
  <si>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</si>
  <si>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</si>
  <si>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</si>
  <si>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</si>
  <si>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</si>
  <si>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</si>
  <si>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</si>
  <si>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</si>
  <si>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</si>
  <si>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</si>
  <si>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</si>
  <si>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</si>
  <si>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</si>
  <si>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</si>
  <si>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</si>
  <si>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</si>
  <si>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</si>
  <si>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</si>
  <si>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</si>
  <si>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</si>
  <si>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</si>
  <si>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</si>
  <si>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</si>
  <si>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</si>
  <si>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</si>
  <si>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</si>
  <si>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</si>
  <si>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</si>
  <si>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</si>
  <si>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</si>
  <si>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</si>
  <si>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</si>
  <si>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</si>
  <si>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</si>
  <si>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</si>
  <si>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</si>
  <si>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</si>
  <si>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</si>
  <si>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</si>
  <si>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</si>
  <si>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</si>
  <si>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</si>
  <si>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</si>
  <si>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</si>
  <si>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</si>
  <si>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</si>
  <si>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</si>
  <si>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</si>
  <si>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</si>
  <si>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</si>
  <si>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</si>
  <si>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</si>
  <si>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</si>
  <si>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</si>
  <si>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</si>
  <si>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</si>
  <si>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</si>
  <si>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</si>
  <si>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</si>
  <si>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</si>
  <si>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</si>
  <si>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</si>
  <si>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</si>
  <si>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</si>
  <si>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</si>
  <si>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</si>
  <si>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</si>
  <si>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</si>
  <si>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</si>
  <si>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</si>
  <si>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</si>
  <si>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</si>
  <si>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</si>
  <si>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</si>
  <si>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</si>
  <si>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</si>
  <si>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</si>
  <si>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</si>
  <si>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</si>
  <si>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</si>
  <si>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</si>
  <si>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</si>
  <si>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</si>
  <si>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</si>
  <si>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</si>
  <si>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</si>
  <si>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</si>
  <si>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</si>
  <si>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</si>
  <si>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</si>
  <si>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</si>
  <si>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</si>
  <si>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</si>
  <si>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</si>
  <si>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</si>
  <si>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</si>
  <si>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</si>
  <si>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</si>
  <si>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</si>
  <si>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</si>
  <si>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</si>
  <si>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</si>
  <si>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</si>
  <si>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</si>
  <si>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</si>
  <si>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</si>
  <si>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</si>
  <si>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</si>
  <si>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</si>
  <si>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</si>
  <si>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</si>
  <si>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</si>
  <si>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</si>
  <si>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</si>
  <si>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</si>
  <si>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</si>
  <si>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</si>
  <si>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</si>
  <si>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</si>
  <si>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</si>
  <si>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</si>
  <si>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</si>
  <si>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</si>
  <si>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</si>
  <si>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</si>
  <si>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</si>
  <si>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</si>
  <si>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</si>
  <si>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</si>
  <si>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</si>
  <si>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</si>
  <si>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</si>
  <si>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</si>
  <si>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</si>
  <si>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</si>
  <si>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</si>
  <si>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</si>
  <si>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</si>
  <si>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</si>
  <si>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</si>
  <si>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</si>
  <si>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</si>
  <si>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</si>
  <si>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</si>
  <si>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</si>
  <si>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</si>
  <si>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</si>
  <si>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</si>
  <si>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</si>
  <si>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</si>
  <si>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</si>
  <si>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</si>
  <si>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</si>
  <si>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</si>
  <si>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</si>
  <si>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</si>
  <si>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</si>
  <si>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</si>
  <si>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</si>
  <si>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</si>
  <si>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</si>
  <si>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</si>
  <si>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</si>
  <si>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</si>
  <si>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</si>
  <si>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</si>
  <si>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</si>
  <si>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</si>
  <si>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</si>
  <si>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</si>
  <si>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</si>
  <si>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</si>
  <si>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</si>
  <si>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</si>
  <si>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</si>
  <si>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</si>
  <si>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</si>
  <si>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</si>
  <si>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</si>
  <si>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</si>
  <si>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</si>
  <si>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</si>
  <si>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</si>
  <si>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</si>
  <si>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</si>
  <si>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</si>
  <si>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</si>
  <si>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</si>
  <si>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</si>
  <si>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</si>
  <si>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</si>
  <si>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</si>
  <si>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</si>
  <si>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</si>
  <si>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</si>
  <si>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</si>
  <si>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</si>
  <si>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</si>
  <si>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</si>
  <si>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</si>
  <si>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</si>
  <si>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</si>
  <si>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</si>
  <si>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</si>
  <si>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</si>
  <si>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</si>
  <si>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</si>
  <si>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</si>
  <si>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</si>
  <si>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</si>
  <si>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</si>
  <si>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</si>
  <si>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</si>
  <si>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</si>
  <si>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</si>
  <si>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</si>
  <si>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</si>
  <si>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</si>
  <si>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</si>
  <si>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</si>
  <si>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</si>
  <si>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</si>
  <si>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</si>
  <si>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</si>
  <si>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</si>
  <si>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</si>
  <si>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</si>
  <si>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</si>
  <si>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</si>
  <si>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</si>
  <si>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</si>
  <si>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</si>
  <si>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</si>
  <si>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</si>
  <si>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</si>
  <si>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</si>
  <si>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</si>
  <si>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</si>
  <si>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</si>
  <si>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</si>
  <si>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</si>
  <si>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</si>
  <si>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</si>
  <si>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</si>
  <si>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</si>
  <si>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</si>
  <si>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</si>
  <si>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</si>
  <si>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</si>
  <si>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</si>
  <si>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</si>
  <si>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</si>
  <si>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</si>
  <si>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</si>
  <si>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</si>
  <si>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</si>
  <si>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</si>
  <si>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</si>
  <si>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</si>
  <si>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</si>
  <si>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</si>
  <si>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</si>
  <si>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</si>
  <si>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</si>
  <si>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</si>
  <si>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</si>
  <si>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</si>
  <si>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</si>
  <si>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</si>
  <si>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</si>
  <si>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</si>
  <si>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</si>
  <si>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</si>
  <si>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</si>
  <si>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</si>
  <si>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</si>
  <si>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</si>
  <si>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</si>
  <si>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</si>
  <si>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</si>
  <si>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</si>
  <si>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</si>
  <si>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</si>
  <si>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</si>
  <si>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</si>
  <si>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</si>
  <si>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</si>
  <si>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</si>
  <si>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</si>
  <si>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</si>
  <si>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</si>
  <si>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</si>
  <si>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</si>
  <si>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</si>
  <si>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</si>
  <si>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</si>
  <si>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</si>
  <si>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</si>
  <si>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</si>
  <si>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</si>
  <si>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</si>
  <si>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</si>
  <si>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</si>
  <si>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</si>
  <si>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</si>
  <si>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</si>
  <si>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</si>
  <si>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</si>
  <si>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</si>
  <si>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</si>
  <si>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</si>
  <si>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</si>
  <si>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</si>
  <si>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</si>
  <si>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</si>
  <si>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</si>
  <si>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</si>
  <si>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</si>
  <si>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</si>
  <si>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</si>
  <si>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</si>
  <si>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</si>
  <si>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</si>
  <si>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</si>
  <si>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</si>
  <si>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</si>
  <si>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</si>
  <si>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</si>
  <si>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</si>
  <si>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</si>
  <si>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</si>
  <si>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</si>
  <si>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</si>
  <si>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</si>
  <si>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</si>
  <si>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</si>
  <si>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</si>
  <si>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</si>
  <si>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</si>
  <si>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</si>
  <si>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</si>
  <si>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</si>
  <si>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</si>
  <si>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</si>
  <si>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</si>
  <si>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</si>
  <si>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</si>
  <si>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</si>
  <si>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</si>
  <si>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</si>
  <si>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</si>
  <si>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</si>
  <si>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</si>
  <si>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</si>
  <si>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</si>
  <si>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</si>
  <si>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</si>
  <si>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</si>
  <si>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</si>
  <si>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</si>
  <si>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</si>
  <si>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</si>
  <si>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</si>
  <si>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</si>
  <si>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</si>
  <si>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</si>
  <si>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</si>
  <si>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</si>
  <si>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</si>
  <si>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</si>
  <si>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</si>
  <si>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</si>
  <si>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</si>
  <si>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</si>
  <si>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</si>
  <si>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</si>
  <si>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</si>
  <si>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</si>
  <si>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</si>
  <si>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</si>
  <si>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</si>
  <si>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</si>
  <si>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</si>
  <si>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</si>
  <si>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</si>
  <si>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</si>
  <si>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</si>
  <si>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</si>
  <si>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</si>
  <si>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</si>
  <si>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</si>
  <si>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</si>
  <si>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</si>
  <si>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</si>
  <si>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</si>
  <si>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</si>
  <si>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</si>
  <si>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</si>
  <si>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</si>
  <si>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</si>
  <si>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</si>
  <si>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</si>
  <si>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</si>
  <si>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</si>
  <si>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</si>
  <si>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</si>
  <si>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</si>
  <si>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</si>
  <si>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</si>
  <si>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</si>
  <si>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</si>
  <si>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</si>
  <si>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</si>
  <si>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</si>
  <si>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</si>
  <si>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</si>
  <si>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</si>
  <si>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</si>
  <si>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</si>
  <si>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</si>
  <si>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</si>
  <si>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</si>
  <si>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</si>
  <si>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</si>
  <si>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</si>
  <si>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</si>
  <si>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</si>
  <si>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</si>
  <si>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</si>
  <si>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</si>
  <si>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</si>
  <si>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</si>
  <si>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</si>
  <si>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</si>
  <si>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</si>
  <si>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</si>
  <si>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</si>
  <si>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</si>
  <si>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</si>
  <si>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</si>
  <si>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</si>
  <si>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</si>
  <si>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</si>
  <si>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</si>
  <si>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</si>
  <si>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</si>
  <si>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</si>
  <si>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</si>
  <si>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</si>
  <si>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</si>
  <si>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</si>
  <si>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</si>
  <si>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</si>
  <si>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</si>
  <si>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</si>
  <si>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</si>
  <si>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</si>
  <si>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</si>
  <si>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</si>
  <si>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</si>
  <si>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</si>
  <si>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</si>
  <si>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</si>
  <si>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</si>
  <si>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</si>
  <si>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</si>
  <si>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</si>
  <si>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</si>
  <si>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</si>
  <si>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</si>
  <si>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</si>
  <si>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</si>
  <si>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</si>
  <si>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</si>
  <si>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</si>
  <si>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</si>
  <si>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</si>
  <si>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</si>
  <si>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</si>
  <si>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</si>
  <si>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</si>
  <si>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</si>
  <si>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</si>
  <si>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</si>
  <si>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</si>
  <si>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</si>
  <si>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</si>
  <si>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</si>
  <si>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</si>
  <si>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</si>
  <si>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</si>
  <si>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</si>
  <si>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</si>
  <si>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</si>
  <si>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</si>
  <si>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</si>
  <si>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</si>
  <si>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</si>
  <si>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</si>
  <si>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</si>
  <si>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</si>
  <si>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</si>
  <si>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</si>
  <si>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</si>
  <si>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</si>
  <si>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</si>
  <si>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</si>
  <si>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</si>
  <si>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</si>
  <si>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</si>
  <si>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</si>
  <si>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</si>
  <si>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</si>
  <si>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</si>
  <si>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</si>
  <si>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</si>
  <si>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</si>
  <si>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</si>
  <si>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</si>
  <si>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</si>
  <si>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</si>
  <si>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</si>
  <si>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</si>
  <si>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</si>
  <si>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</si>
  <si>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</si>
  <si>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</si>
  <si>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</si>
  <si>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</si>
  <si>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</si>
  <si>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</si>
  <si>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</si>
  <si>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</si>
  <si>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</si>
  <si>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</si>
  <si>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</si>
  <si>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</si>
  <si>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</si>
  <si>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</si>
  <si>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</si>
  <si>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</si>
  <si>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</si>
  <si>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</si>
  <si>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</si>
  <si>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</si>
  <si>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</si>
  <si>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</si>
  <si>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</si>
  <si>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</si>
  <si>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</si>
  <si>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</si>
  <si>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</si>
  <si>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</si>
  <si>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</si>
  <si>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</si>
  <si>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</si>
  <si>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</si>
  <si>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</si>
  <si>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</si>
  <si>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</si>
  <si>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</si>
  <si>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</si>
  <si>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</si>
  <si>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</si>
  <si>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</si>
  <si>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</si>
  <si>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</si>
  <si>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</si>
  <si>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</si>
  <si>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</si>
  <si>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</si>
  <si>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</si>
  <si>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</si>
  <si>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</si>
  <si>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</si>
  <si>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</si>
  <si>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</si>
  <si>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</si>
  <si>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</si>
  <si>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</si>
  <si>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</si>
  <si>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</si>
  <si>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</si>
  <si>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</si>
  <si>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</si>
  <si>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</si>
  <si>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</si>
  <si>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</si>
  <si>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</si>
  <si>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</si>
  <si>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</si>
  <si>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</si>
  <si>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</si>
  <si>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</si>
  <si>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</si>
  <si>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</si>
  <si>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</si>
  <si>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</si>
  <si>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</si>
  <si>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</si>
  <si>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</si>
  <si>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</si>
  <si>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</si>
  <si>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</si>
  <si>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</si>
  <si>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</si>
  <si>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</si>
  <si>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</si>
  <si>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</si>
  <si>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</si>
  <si>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</si>
  <si>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</si>
  <si>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</si>
  <si>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</si>
  <si>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</si>
  <si>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</si>
  <si>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</si>
  <si>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</si>
  <si>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</si>
  <si>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</si>
  <si>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</si>
  <si>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</si>
  <si>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</si>
  <si>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</si>
  <si>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</si>
  <si>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</si>
  <si>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</si>
  <si>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</si>
  <si>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</si>
  <si>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</si>
  <si>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</si>
  <si>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</si>
  <si>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</si>
  <si>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</si>
  <si>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</si>
  <si>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</si>
  <si>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</si>
  <si>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</si>
  <si>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</si>
  <si>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</si>
  <si>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</si>
  <si>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</si>
  <si>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</si>
  <si>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</si>
  <si>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</si>
  <si>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</si>
  <si>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</si>
  <si>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</si>
  <si>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</si>
  <si>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</si>
  <si>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</si>
  <si>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</si>
  <si>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</si>
  <si>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</si>
  <si>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</si>
  <si>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</si>
  <si>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</si>
  <si>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</si>
  <si>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</si>
  <si>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</si>
  <si>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</si>
  <si>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</si>
  <si>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</si>
  <si>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</si>
  <si>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</si>
  <si>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</si>
  <si>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</si>
  <si>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</si>
  <si>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</si>
  <si>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</si>
  <si>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</si>
  <si>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</si>
  <si>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</si>
  <si>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</si>
  <si>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</si>
  <si>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</si>
  <si>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</si>
  <si>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</si>
  <si>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</si>
  <si>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</si>
  <si>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</si>
  <si>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</si>
  <si>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</si>
  <si>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</si>
  <si>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</si>
  <si>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</si>
  <si>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</si>
  <si>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</si>
  <si>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</si>
  <si>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</si>
  <si>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</si>
  <si>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</si>
  <si>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</si>
  <si>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</si>
  <si>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</si>
  <si>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</si>
  <si>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</si>
  <si>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</si>
  <si>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</si>
  <si>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</si>
  <si>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</si>
  <si>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</si>
  <si>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</si>
  <si>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</si>
  <si>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</si>
  <si>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</si>
  <si>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</si>
  <si>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</si>
  <si>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</si>
  <si>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</si>
  <si>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</si>
  <si>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</si>
  <si>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</si>
  <si>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</si>
  <si>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</si>
  <si>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</si>
  <si>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</si>
  <si>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</si>
  <si>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</si>
  <si>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</si>
  <si>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</si>
  <si>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</si>
  <si>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</si>
  <si>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</si>
  <si>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</si>
  <si>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</si>
  <si>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</si>
  <si>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</si>
  <si>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</si>
  <si>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</si>
  <si>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</si>
  <si>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</si>
  <si>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</si>
  <si>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</si>
  <si>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</si>
  <si>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</si>
  <si>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</si>
  <si>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</si>
  <si>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</si>
  <si>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</si>
  <si>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</si>
  <si>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</si>
  <si>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</si>
  <si>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</si>
  <si>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</si>
  <si>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</si>
  <si>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</si>
  <si>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</si>
  <si>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</si>
  <si>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</si>
  <si>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</si>
  <si>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</si>
  <si>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</si>
  <si>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</si>
  <si>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</si>
  <si>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</si>
  <si>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</si>
  <si>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</si>
  <si>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</si>
  <si>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</si>
  <si>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</si>
  <si>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</si>
  <si>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</si>
  <si>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</si>
  <si>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</si>
  <si>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</si>
  <si>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</si>
  <si>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</si>
  <si>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</si>
  <si>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</si>
  <si>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</si>
  <si>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</si>
  <si>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</si>
  <si>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</si>
  <si>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</si>
  <si>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</si>
  <si>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</si>
  <si>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</si>
  <si>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</si>
  <si>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</si>
  <si>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</si>
  <si>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</si>
  <si>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</si>
  <si>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</si>
  <si>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</si>
  <si>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</si>
  <si>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</si>
  <si>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</si>
  <si>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</si>
  <si>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</si>
  <si>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</si>
  <si>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</si>
  <si>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</si>
  <si>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</si>
  <si>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</si>
  <si>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</si>
  <si>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</si>
  <si>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</si>
  <si>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</si>
  <si>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</si>
  <si>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</si>
  <si>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</si>
  <si>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</si>
  <si>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</si>
  <si>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</si>
  <si>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</si>
  <si>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</si>
  <si>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</si>
  <si>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</si>
  <si>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</si>
  <si>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</si>
  <si>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</si>
  <si>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</si>
  <si>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</si>
  <si>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</si>
  <si>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</si>
  <si>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</si>
  <si>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</si>
  <si>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</si>
  <si>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</si>
  <si>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</si>
  <si>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</si>
  <si>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</si>
  <si>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</si>
  <si>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</si>
  <si>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</si>
  <si>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</si>
  <si>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</si>
  <si>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</si>
  <si>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</si>
  <si>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</si>
  <si>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</si>
  <si>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</si>
  <si>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</si>
  <si>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</si>
  <si>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</si>
  <si>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</si>
  <si>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</si>
  <si>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</si>
  <si>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</si>
  <si>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</si>
  <si>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</si>
  <si>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</si>
  <si>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</si>
  <si>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</si>
  <si>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</si>
  <si>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</si>
  <si>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</si>
  <si>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</si>
  <si>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</si>
  <si>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</si>
  <si>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</si>
  <si>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</si>
  <si>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</si>
  <si>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</si>
  <si>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</si>
  <si>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</si>
  <si>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</si>
  <si>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</si>
  <si>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</si>
  <si>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</si>
  <si>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</si>
  <si>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</si>
  <si>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</si>
  <si>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</si>
  <si>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</si>
  <si>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</si>
  <si>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</si>
  <si>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</si>
  <si>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</si>
  <si>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</si>
  <si>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</si>
  <si>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</si>
  <si>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</si>
  <si>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</si>
  <si>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</si>
  <si>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</si>
  <si>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</si>
  <si>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</si>
  <si>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</si>
  <si>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</si>
  <si>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</si>
  <si>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</si>
  <si>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</si>
  <si>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</si>
  <si>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</si>
  <si>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</si>
  <si>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</si>
  <si>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</si>
  <si>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</si>
  <si>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</si>
  <si>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</si>
  <si>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</si>
  <si>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</si>
  <si>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</si>
  <si>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</si>
  <si>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</si>
  <si>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</si>
  <si>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</si>
  <si>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</si>
  <si>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</si>
  <si>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</si>
  <si>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</si>
  <si>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</si>
  <si>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</si>
  <si>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</si>
  <si>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</si>
  <si>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</si>
  <si>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</si>
  <si>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</si>
  <si>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</si>
  <si>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</si>
  <si>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</si>
  <si>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</si>
  <si>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</si>
  <si>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</si>
  <si>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</si>
  <si>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</si>
  <si>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</si>
  <si>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</si>
  <si>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</si>
  <si>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</si>
  <si>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</si>
  <si>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</si>
  <si>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</si>
  <si>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</si>
  <si>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</si>
  <si>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</si>
  <si>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</si>
  <si>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</si>
  <si>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</si>
  <si>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</si>
  <si>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</si>
  <si>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</si>
  <si>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</si>
  <si>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</si>
  <si>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</si>
  <si>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</si>
  <si>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</si>
  <si>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</si>
  <si>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</si>
  <si>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</si>
  <si>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</si>
  <si>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</si>
  <si>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</si>
  <si>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</si>
  <si>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</si>
  <si>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</si>
  <si>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</si>
  <si>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</si>
  <si>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</si>
  <si>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</si>
  <si>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</si>
  <si>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</si>
  <si>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</si>
  <si>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</si>
  <si>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</si>
  <si>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</si>
  <si>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</si>
  <si>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</si>
  <si>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</si>
  <si>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</si>
  <si>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</si>
  <si>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</si>
  <si>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</si>
  <si>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</si>
  <si>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</si>
  <si>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</si>
  <si>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</si>
  <si>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</si>
  <si>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</si>
  <si>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</si>
  <si>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</si>
  <si>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</si>
  <si>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</si>
  <si>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</si>
  <si>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</si>
  <si>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</si>
  <si>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</si>
  <si>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</si>
  <si>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</si>
  <si>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</si>
  <si>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</si>
  <si>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</si>
  <si>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</si>
  <si>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</si>
  <si>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</si>
  <si>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</si>
  <si>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</si>
  <si>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</si>
  <si>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</si>
  <si>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</si>
  <si>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</si>
  <si>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</si>
  <si>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</si>
  <si>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</si>
  <si>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</si>
  <si>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</si>
  <si>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</si>
  <si>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</si>
  <si>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</si>
  <si>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</si>
  <si>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</si>
  <si>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</si>
  <si>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</si>
  <si>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</si>
  <si>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</si>
  <si>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</si>
  <si>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</si>
  <si>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</si>
  <si>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</si>
  <si>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</si>
  <si>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</si>
  <si>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</si>
  <si>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</si>
  <si>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</si>
  <si>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</si>
  <si>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</si>
  <si>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</si>
  <si>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</si>
  <si>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</si>
  <si>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</si>
  <si>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</si>
  <si>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</si>
  <si>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</si>
  <si>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</si>
  <si>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</si>
  <si>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</si>
  <si>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</si>
  <si>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</si>
  <si>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</si>
  <si>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</si>
  <si>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</si>
  <si>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</si>
  <si>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</si>
  <si>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</si>
  <si>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</si>
  <si>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</si>
  <si>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</si>
  <si>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</si>
  <si>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</si>
  <si>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</si>
  <si>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</si>
  <si>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</si>
  <si>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</si>
  <si>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</si>
  <si>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</si>
  <si>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</si>
  <si>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</si>
  <si>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</si>
  <si>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</si>
  <si>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</si>
  <si>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</si>
  <si>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</si>
  <si>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</si>
  <si>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</si>
  <si>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</si>
  <si>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</si>
  <si>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</si>
  <si>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</si>
  <si>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</si>
  <si>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</si>
  <si>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</si>
  <si>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</si>
  <si>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</si>
  <si>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</si>
  <si>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</si>
  <si>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</si>
  <si>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</si>
  <si>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</si>
  <si>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</si>
  <si>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</si>
  <si>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</si>
  <si>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</si>
  <si>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</si>
  <si>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</si>
  <si>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</si>
  <si>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</si>
  <si>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</si>
  <si>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</si>
  <si>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</si>
  <si>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</si>
  <si>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</si>
  <si>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</si>
  <si>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</si>
  <si>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</si>
  <si>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</si>
  <si>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</si>
  <si>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</si>
  <si>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</si>
  <si>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</si>
  <si>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</si>
  <si>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</si>
  <si>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</si>
  <si>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</si>
  <si>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</si>
  <si>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</si>
  <si>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</si>
  <si>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</si>
  <si>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</si>
  <si>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</si>
  <si>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</si>
  <si>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</si>
  <si>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</si>
  <si>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</si>
  <si>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</si>
  <si>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</si>
  <si>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</si>
  <si>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</si>
  <si>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</si>
  <si>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</si>
  <si>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</si>
  <si>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</si>
  <si>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</si>
  <si>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</si>
  <si>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</si>
  <si>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</si>
  <si>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</si>
  <si>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</si>
  <si>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</si>
  <si>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</si>
  <si>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</si>
  <si>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</si>
  <si>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</si>
  <si>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</si>
  <si>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</si>
  <si>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</si>
  <si>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</si>
  <si>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</si>
  <si>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</si>
  <si>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</si>
  <si>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</si>
  <si>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</si>
  <si>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</si>
  <si>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</si>
  <si>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</si>
  <si>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</si>
  <si>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</si>
  <si>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</si>
  <si>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</si>
  <si>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</si>
  <si>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</si>
  <si>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</si>
  <si>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</si>
  <si>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</si>
  <si>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</si>
  <si>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</si>
  <si>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</si>
  <si>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</si>
  <si>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</si>
  <si>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</si>
  <si>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</si>
  <si>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</si>
  <si>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</si>
  <si>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</si>
  <si>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</si>
  <si>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</si>
  <si>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</si>
  <si>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</si>
  <si>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</si>
  <si>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</si>
  <si>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</si>
  <si>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</si>
  <si>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</si>
  <si>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</si>
  <si>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</si>
  <si>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</si>
  <si>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</si>
  <si>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</si>
  <si>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</si>
  <si>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</si>
  <si>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</si>
  <si>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</si>
  <si>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</si>
  <si>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</si>
  <si>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</si>
  <si>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</si>
  <si>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</si>
  <si>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</si>
  <si>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</si>
  <si>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</si>
  <si>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</si>
  <si>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</si>
  <si>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</si>
  <si>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</si>
  <si>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</si>
  <si>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</si>
  <si>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</si>
  <si>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</si>
  <si>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</si>
  <si>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</si>
  <si>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</si>
  <si>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</si>
  <si>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</si>
  <si>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</si>
  <si>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</si>
  <si>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</si>
  <si>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</si>
  <si>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</si>
  <si>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</si>
  <si>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</si>
  <si>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</si>
  <si>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</si>
  <si>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</si>
  <si>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</si>
  <si>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</si>
  <si>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</si>
  <si>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</si>
  <si>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</si>
  <si>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</si>
  <si>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</si>
  <si>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</si>
  <si>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</si>
  <si>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</si>
  <si>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</si>
  <si>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</si>
  <si>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</si>
  <si>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</si>
  <si>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</si>
  <si>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</si>
  <si>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</si>
  <si>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</si>
  <si>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</si>
  <si>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</si>
  <si>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</si>
  <si>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</si>
  <si>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</si>
  <si>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</si>
  <si>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</si>
  <si>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</si>
  <si>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</si>
  <si>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</si>
  <si>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</si>
  <si>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</si>
  <si>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</si>
  <si>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</si>
  <si>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</si>
  <si>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</si>
  <si>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</si>
  <si>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</si>
  <si>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</si>
  <si>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</si>
  <si>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</si>
  <si>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</si>
  <si>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</si>
  <si>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</si>
  <si>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</si>
  <si>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</si>
  <si>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</si>
  <si>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</si>
  <si>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</si>
  <si>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</si>
  <si>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</si>
  <si>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</si>
  <si>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</si>
  <si>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</si>
  <si>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</si>
  <si>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</si>
  <si>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</si>
  <si>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</si>
  <si>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</si>
  <si>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</si>
  <si>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</si>
  <si>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</si>
  <si>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</si>
  <si>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</si>
  <si>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</si>
  <si>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</si>
  <si>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</si>
  <si>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</si>
  <si>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</si>
  <si>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</si>
  <si>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</si>
  <si>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</si>
  <si>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</si>
  <si>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</si>
  <si>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</si>
  <si>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</si>
  <si>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</si>
  <si>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</si>
  <si>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</si>
  <si>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</si>
  <si>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</si>
  <si>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</si>
  <si>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</si>
  <si>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</si>
  <si>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</si>
  <si>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</si>
  <si>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</si>
  <si>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</si>
  <si>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</si>
  <si>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</si>
  <si>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</si>
  <si>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</si>
  <si>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</si>
  <si>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</si>
  <si>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</si>
  <si>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</si>
  <si>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</si>
  <si>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</si>
  <si>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</si>
  <si>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</si>
  <si>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</si>
  <si>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</si>
  <si>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</si>
  <si>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</si>
  <si>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</si>
  <si>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</si>
  <si>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</si>
  <si>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</si>
  <si>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</si>
  <si>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</si>
  <si>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</si>
  <si>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</si>
  <si>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</si>
  <si>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</si>
  <si>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</si>
  <si>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</si>
  <si>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</si>
  <si>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</si>
  <si>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</si>
  <si>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</si>
  <si>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</si>
  <si>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</si>
  <si>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</si>
  <si>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</si>
  <si>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</si>
  <si>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</si>
  <si>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</si>
  <si>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</si>
  <si>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</si>
  <si>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</si>
  <si>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</si>
  <si>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</si>
  <si>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</si>
  <si>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</si>
  <si>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</si>
  <si>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</si>
  <si>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</si>
  <si>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</si>
  <si>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</si>
  <si>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</si>
  <si>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</si>
  <si>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</si>
  <si>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</si>
  <si>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</si>
  <si>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</si>
  <si>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</si>
  <si>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</si>
  <si>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</si>
  <si>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</si>
  <si>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</si>
  <si>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</si>
  <si>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</si>
  <si>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</si>
  <si>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</si>
  <si>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</si>
  <si>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</si>
  <si>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</si>
  <si>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</si>
  <si>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</si>
  <si>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</si>
  <si>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</si>
  <si>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</si>
  <si>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</si>
  <si>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</si>
  <si>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</si>
  <si>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</si>
  <si>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</si>
  <si>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</si>
  <si>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</si>
  <si>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</si>
  <si>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</si>
  <si>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</si>
  <si>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</si>
  <si>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</si>
  <si>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</si>
  <si>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</si>
  <si>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</si>
  <si>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</si>
  <si>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</si>
  <si>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</si>
  <si>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</si>
  <si>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</si>
  <si>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</si>
  <si>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</si>
  <si>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</si>
  <si>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</si>
  <si>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</si>
  <si>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</si>
  <si>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</si>
  <si>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</si>
  <si>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</si>
  <si>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</si>
  <si>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</si>
  <si>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</si>
  <si>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</si>
  <si>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</si>
  <si>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</si>
  <si>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</si>
  <si>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</si>
  <si>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</si>
  <si>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</si>
  <si>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</si>
  <si>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</si>
  <si>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</si>
  <si>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</si>
  <si>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</si>
  <si>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</si>
  <si>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</si>
  <si>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</si>
  <si>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</si>
  <si>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</si>
  <si>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</si>
  <si>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</si>
  <si>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</si>
  <si>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</si>
  <si>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</si>
  <si>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</si>
  <si>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</si>
  <si>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</si>
  <si>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</si>
  <si>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</si>
  <si>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</si>
  <si>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</si>
  <si>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</si>
  <si>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</si>
  <si>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</si>
  <si>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</si>
  <si>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</si>
  <si>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</si>
  <si>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</si>
  <si>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</si>
  <si>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</si>
  <si>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</si>
  <si>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</si>
  <si>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</si>
  <si>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</si>
  <si>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</si>
  <si>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</si>
  <si>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</si>
  <si>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</si>
  <si>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</si>
  <si>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</si>
  <si>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</si>
  <si>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</si>
  <si>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</si>
  <si>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</si>
  <si>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</si>
  <si>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</si>
  <si>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</si>
  <si>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</si>
  <si>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</si>
  <si>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</si>
  <si>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</si>
  <si>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</si>
  <si>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</si>
  <si>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</si>
  <si>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</si>
  <si>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</si>
  <si>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</si>
  <si>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</si>
  <si>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</si>
  <si>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</si>
  <si>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</si>
  <si>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</si>
  <si>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</si>
  <si>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</si>
  <si>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</si>
  <si>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</si>
  <si>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</si>
  <si>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</si>
  <si>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</si>
  <si>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</si>
  <si>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</si>
  <si>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</si>
  <si>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</si>
  <si>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</si>
  <si>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</si>
  <si>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</si>
  <si>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</si>
  <si>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</si>
  <si>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</si>
  <si>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</si>
  <si>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</si>
  <si>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</si>
  <si>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</si>
  <si>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</si>
  <si>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</si>
  <si>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</si>
  <si>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</si>
  <si>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</si>
  <si>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</si>
  <si>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</si>
  <si>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</si>
  <si>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</si>
  <si>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</si>
  <si>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</si>
  <si>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</si>
  <si>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</si>
  <si>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</si>
  <si>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</si>
  <si>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</si>
  <si>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</si>
  <si>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</si>
  <si>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</si>
  <si>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</si>
  <si>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</si>
  <si>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</si>
  <si>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</si>
  <si>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</si>
  <si>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</si>
  <si>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</si>
  <si>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</si>
  <si>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</si>
  <si>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</si>
  <si>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</si>
  <si>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</si>
  <si>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</si>
  <si>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</si>
  <si>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</si>
  <si>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</si>
  <si>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</si>
  <si>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</si>
  <si>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</si>
  <si>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</si>
  <si>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</si>
  <si>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</si>
  <si>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</si>
  <si>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</si>
  <si>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</si>
  <si>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</si>
  <si>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</si>
  <si>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</si>
  <si>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</si>
  <si>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</si>
  <si>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</si>
  <si>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</si>
  <si>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</si>
  <si>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</si>
  <si>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</si>
  <si>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</si>
  <si>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</si>
  <si>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</si>
  <si>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</si>
  <si>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</si>
  <si>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</si>
  <si>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</si>
  <si>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</si>
  <si>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</si>
  <si>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</si>
  <si>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</si>
  <si>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</si>
  <si>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</si>
  <si>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</si>
  <si>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</si>
  <si>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</si>
  <si>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</si>
  <si>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</si>
  <si>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</si>
  <si>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</si>
  <si>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</si>
  <si>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</si>
  <si>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</si>
  <si>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</si>
  <si>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</si>
  <si>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</si>
  <si>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</si>
  <si>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</si>
  <si>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</si>
  <si>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</si>
  <si>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</si>
  <si>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</si>
  <si>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</si>
  <si>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</si>
  <si>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</si>
  <si>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</si>
  <si>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</si>
  <si>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</si>
  <si>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</si>
  <si>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</si>
  <si>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</si>
  <si>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</si>
  <si>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</si>
  <si>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</si>
  <si>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</si>
  <si>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</si>
  <si>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</si>
  <si>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</si>
  <si>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</si>
  <si>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</si>
  <si>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</si>
  <si>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</si>
  <si>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</si>
  <si>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</si>
  <si>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</si>
  <si>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</si>
  <si>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</si>
  <si>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</si>
  <si>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</si>
  <si>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</si>
  <si>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</si>
  <si>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</si>
  <si>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</si>
  <si>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</si>
  <si>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</si>
  <si>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</si>
  <si>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</si>
  <si>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</si>
  <si>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</si>
  <si>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</si>
  <si>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</si>
  <si>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</si>
  <si>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</si>
  <si>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</si>
  <si>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</si>
  <si>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</si>
  <si>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</si>
  <si>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</si>
  <si>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</si>
  <si>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</si>
  <si>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</si>
  <si>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</si>
  <si>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</si>
  <si>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</si>
  <si>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</si>
  <si>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</si>
  <si>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</si>
  <si>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</si>
  <si>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</si>
  <si>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</si>
  <si>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</si>
  <si>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</si>
  <si>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</si>
  <si>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</si>
  <si>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</si>
  <si>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</si>
  <si>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</si>
  <si>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</si>
  <si>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</si>
  <si>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</si>
  <si>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</si>
  <si>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</si>
  <si>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</si>
  <si>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</si>
  <si>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</si>
  <si>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</si>
  <si>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</si>
  <si>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</si>
  <si>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</si>
  <si>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</si>
  <si>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</si>
  <si>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</si>
  <si>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</si>
  <si>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</si>
  <si>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</si>
  <si>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</si>
  <si>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</si>
  <si>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</si>
  <si>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</si>
  <si>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</si>
  <si>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</si>
  <si>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</si>
  <si>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</si>
  <si>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</si>
  <si>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</si>
  <si>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</si>
  <si>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</si>
  <si>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</si>
  <si>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</si>
  <si>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</si>
  <si>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</si>
  <si>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</si>
  <si>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</si>
  <si>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</si>
  <si>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</si>
  <si>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</si>
  <si>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</si>
  <si>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</si>
  <si>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</si>
  <si>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</si>
  <si>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</si>
  <si>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</si>
  <si>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</si>
  <si>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</si>
  <si>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</si>
  <si>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</si>
  <si>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</si>
  <si>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</si>
  <si>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</si>
  <si>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</si>
  <si>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</si>
  <si>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</si>
  <si>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</si>
  <si>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</si>
  <si>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</si>
  <si>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</si>
  <si>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</si>
  <si>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</si>
  <si>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</si>
  <si>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</si>
  <si>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</si>
  <si>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</si>
  <si>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</si>
  <si>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</si>
  <si>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</si>
  <si>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</si>
  <si>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</si>
  <si>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</si>
  <si>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</si>
  <si>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</si>
  <si>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</si>
  <si>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</si>
  <si>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</si>
  <si>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</si>
  <si>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</si>
  <si>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</si>
  <si>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</si>
  <si>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</si>
  <si>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</si>
  <si>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</si>
  <si>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</si>
  <si>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</si>
  <si>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</si>
  <si>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</si>
  <si>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</si>
  <si>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</si>
  <si>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</si>
  <si>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</si>
  <si>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</si>
  <si>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</si>
  <si>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</si>
  <si>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</si>
  <si>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</si>
  <si>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</si>
  <si>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</si>
  <si>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</si>
  <si>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</si>
  <si>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</si>
  <si>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</si>
  <si>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</si>
  <si>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</si>
  <si>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</si>
  <si>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</si>
  <si>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</si>
  <si>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</si>
  <si>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</si>
  <si>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</si>
  <si>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</si>
  <si>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</si>
  <si>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</si>
  <si>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</si>
  <si>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</si>
  <si>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</si>
  <si>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</si>
  <si>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</si>
  <si>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</si>
  <si>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</si>
  <si>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</si>
  <si>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</si>
  <si>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</si>
  <si>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</si>
  <si>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</si>
  <si>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</si>
  <si>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</si>
  <si>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</si>
  <si>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</si>
  <si>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</si>
  <si>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</si>
  <si>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</si>
  <si>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</si>
  <si>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</si>
  <si>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</si>
  <si>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</si>
  <si>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</si>
  <si>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</si>
  <si>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</si>
  <si>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</si>
  <si>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</si>
  <si>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</si>
  <si>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</si>
  <si>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</si>
  <si>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</si>
  <si>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</si>
  <si>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</si>
  <si>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</si>
  <si>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</si>
  <si>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</si>
  <si>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</si>
  <si>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</si>
  <si>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</si>
  <si>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</si>
  <si>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</si>
  <si>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</si>
  <si>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</si>
  <si>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</si>
  <si>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</si>
  <si>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</si>
  <si>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</si>
  <si>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</si>
  <si>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</si>
  <si>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</si>
  <si>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</si>
  <si>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</si>
  <si>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</si>
  <si>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</si>
  <si>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</si>
  <si>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</si>
  <si>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</si>
  <si>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</si>
  <si>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</si>
  <si>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</si>
  <si>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</si>
  <si>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</si>
  <si>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</si>
  <si>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</si>
  <si>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</si>
  <si>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</si>
  <si>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</si>
  <si>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</si>
  <si>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</si>
  <si>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</si>
  <si>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</si>
  <si>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</si>
  <si>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</si>
  <si>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</si>
  <si>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</si>
  <si>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</si>
  <si>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</si>
  <si>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</si>
  <si>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</si>
  <si>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</si>
  <si>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</si>
  <si>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</si>
  <si>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</si>
  <si>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</si>
  <si>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</si>
  <si>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</si>
  <si>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</si>
  <si>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</si>
  <si>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</si>
  <si>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</si>
  <si>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</si>
  <si>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</si>
  <si>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</si>
  <si>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</si>
  <si>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</si>
  <si>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</si>
  <si>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</si>
  <si>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</si>
  <si>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</si>
  <si>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</si>
  <si>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</si>
  <si>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</si>
  <si>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</si>
  <si>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</si>
  <si>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</si>
  <si>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</si>
  <si>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</si>
  <si>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</si>
  <si>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</si>
  <si>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</si>
  <si>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</si>
  <si>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</si>
  <si>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</si>
  <si>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</si>
  <si>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</si>
  <si>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</si>
  <si>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</si>
  <si>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</si>
  <si>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</si>
  <si>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</si>
  <si>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</si>
  <si>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</si>
  <si>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</si>
  <si>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</si>
  <si>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</si>
  <si>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</si>
  <si>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</si>
  <si>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</si>
  <si>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</si>
  <si>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</si>
  <si>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</si>
  <si>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</si>
  <si>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</si>
  <si>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</si>
  <si>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</si>
  <si>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</si>
  <si>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</si>
  <si>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</si>
  <si>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</si>
  <si>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</si>
  <si>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</si>
  <si>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</si>
  <si>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</si>
  <si>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</si>
  <si>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</si>
  <si>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</si>
  <si>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</si>
  <si>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</si>
  <si>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</si>
  <si>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</si>
  <si>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</si>
  <si>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</si>
  <si>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</si>
  <si>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</si>
  <si>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</si>
  <si>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</si>
  <si>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</si>
  <si>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</si>
  <si>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</si>
  <si>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</si>
  <si>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</si>
  <si>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</si>
  <si>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</si>
  <si>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</si>
  <si>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</si>
  <si>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</si>
  <si>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</si>
  <si>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</si>
  <si>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</si>
  <si>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</si>
  <si>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</si>
  <si>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</si>
  <si>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</si>
  <si>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</si>
  <si>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</si>
  <si>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</si>
  <si>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</si>
  <si>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</si>
  <si>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</si>
  <si>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</si>
  <si>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</si>
  <si>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</si>
  <si>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</si>
  <si>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</si>
  <si>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</si>
  <si>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</si>
  <si>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</si>
  <si>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</si>
  <si>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</si>
  <si>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</si>
  <si>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</si>
  <si>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</si>
  <si>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</si>
  <si>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</si>
  <si>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</si>
  <si>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</si>
  <si>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</si>
  <si>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</si>
  <si>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</si>
  <si>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</si>
  <si>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</si>
  <si>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</si>
  <si>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</si>
  <si>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</si>
  <si>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</si>
  <si>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</si>
  <si>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</si>
  <si>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</si>
  <si>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</si>
  <si>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</si>
  <si>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</si>
  <si>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</si>
  <si>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</si>
  <si>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</si>
  <si>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</si>
  <si>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</si>
  <si>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</si>
  <si>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</si>
  <si>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</si>
  <si>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</si>
  <si>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</si>
  <si>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</si>
  <si>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</si>
  <si>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</si>
  <si>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</si>
  <si>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</si>
  <si>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</si>
  <si>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</si>
  <si>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</si>
  <si>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</si>
  <si>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</si>
  <si>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</si>
  <si>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</si>
  <si>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</si>
  <si>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</si>
  <si>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</si>
  <si>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</si>
  <si>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</si>
  <si>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</si>
  <si>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</si>
  <si>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</si>
  <si>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</si>
  <si>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</si>
  <si>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</si>
  <si>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</si>
  <si>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</si>
  <si>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</si>
  <si>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</si>
  <si>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</si>
  <si>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</si>
  <si>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</si>
  <si>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</si>
  <si>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</si>
  <si>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</si>
  <si>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</si>
  <si>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</si>
  <si>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</si>
  <si>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</si>
  <si>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</si>
  <si>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</si>
  <si>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</si>
  <si>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</si>
  <si>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</si>
  <si>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</si>
  <si>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</si>
  <si>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</si>
  <si>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</si>
  <si>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</si>
  <si>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</si>
  <si>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</si>
  <si>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</si>
  <si>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</si>
  <si>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</si>
  <si>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</si>
  <si>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</si>
  <si>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</si>
  <si>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</si>
  <si>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</si>
  <si>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</si>
  <si>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</si>
  <si>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</si>
  <si>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</si>
  <si>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</si>
  <si>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</si>
  <si>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</si>
  <si>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</si>
  <si>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</si>
  <si>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</si>
  <si>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</si>
  <si>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</si>
  <si>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</si>
  <si>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</si>
  <si>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</si>
  <si>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</si>
  <si>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</si>
  <si>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</si>
  <si>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</si>
  <si>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</si>
  <si>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</si>
  <si>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</si>
  <si>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</si>
  <si>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</si>
  <si>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</si>
  <si>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</si>
  <si>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</si>
  <si>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</si>
  <si>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</si>
  <si>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</si>
  <si>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</si>
  <si>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</si>
  <si>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</si>
  <si>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</si>
  <si>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</si>
  <si>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</si>
  <si>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</si>
  <si>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</si>
  <si>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</si>
  <si>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</si>
  <si>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</si>
  <si>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</si>
  <si>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</si>
  <si>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</si>
  <si>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</si>
  <si>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</si>
  <si>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</si>
  <si>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</si>
  <si>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</si>
  <si>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</si>
  <si>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</si>
  <si>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</si>
  <si>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</si>
  <si>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</si>
  <si>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</si>
  <si>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</si>
  <si>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</si>
  <si>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</si>
  <si>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</si>
  <si>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</si>
  <si>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</si>
  <si>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</si>
  <si>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</si>
  <si>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</si>
  <si>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</si>
  <si>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</si>
  <si>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</si>
  <si>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</si>
  <si>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</si>
  <si>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</si>
  <si>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</si>
  <si>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</si>
  <si>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</si>
  <si>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</si>
  <si>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</si>
  <si>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</si>
  <si>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</si>
  <si>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</si>
  <si>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</si>
  <si>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</si>
  <si>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</si>
  <si>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</si>
  <si>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</si>
  <si>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</si>
  <si>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</si>
  <si>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</si>
  <si>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</si>
  <si>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</si>
  <si>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</si>
  <si>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</si>
  <si>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</si>
  <si>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</si>
  <si>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</si>
  <si>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</si>
  <si>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</si>
  <si>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</si>
  <si>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</si>
  <si>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</si>
  <si>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</si>
  <si>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</si>
  <si>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</si>
  <si>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</si>
  <si>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</si>
  <si>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</si>
  <si>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</si>
  <si>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</si>
  <si>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</si>
  <si>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</si>
  <si>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</si>
  <si>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</si>
  <si>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</si>
  <si>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</si>
  <si>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</si>
  <si>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</si>
  <si>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</si>
  <si>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</si>
  <si>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</si>
  <si>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</si>
  <si>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</si>
  <si>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</si>
  <si>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</si>
  <si>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</si>
  <si>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</si>
  <si>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</si>
  <si>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</si>
  <si>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</si>
  <si>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</si>
  <si>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</si>
  <si>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</si>
  <si>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</si>
  <si>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</si>
  <si>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</si>
  <si>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</si>
  <si>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</si>
  <si>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</si>
  <si>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</si>
  <si>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</si>
  <si>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</si>
  <si>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</si>
  <si>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</si>
  <si>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</si>
  <si>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</si>
  <si>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</si>
  <si>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</si>
  <si>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</si>
  <si>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</si>
  <si>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</si>
  <si>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</si>
  <si>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</si>
  <si>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</si>
  <si>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</si>
  <si>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</si>
  <si>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</si>
  <si>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</si>
  <si>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</si>
  <si>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</si>
  <si>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</si>
  <si>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</si>
  <si>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</si>
  <si>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</si>
  <si>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</si>
  <si>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</si>
  <si>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</si>
  <si>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</si>
  <si>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</si>
  <si>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</si>
  <si>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</si>
  <si>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</si>
  <si>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</si>
  <si>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</si>
  <si>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</si>
  <si>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</si>
  <si>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</si>
  <si>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</si>
  <si>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</si>
  <si>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</si>
  <si>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</si>
  <si>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</si>
  <si>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</si>
  <si>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</si>
  <si>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</si>
  <si>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</si>
  <si>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</si>
  <si>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</si>
  <si>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</si>
  <si>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</si>
  <si>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</si>
  <si>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</si>
  <si>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</si>
  <si>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</si>
  <si>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</si>
  <si>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</si>
  <si>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</si>
  <si>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</si>
  <si>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</si>
  <si>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</si>
  <si>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</si>
  <si>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</si>
  <si>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</si>
  <si>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</si>
  <si>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</si>
  <si>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</si>
  <si>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</si>
  <si>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</si>
  <si>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</si>
  <si>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</si>
  <si>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</si>
  <si>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</si>
  <si>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</si>
  <si>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</si>
  <si>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</si>
  <si>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</si>
  <si>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</si>
  <si>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</si>
  <si>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</si>
  <si>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</si>
  <si>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</si>
  <si>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</si>
  <si>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</si>
  <si>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</si>
  <si>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</si>
  <si>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</si>
  <si>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</si>
  <si>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</si>
  <si>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</si>
  <si>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</si>
  <si>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</si>
  <si>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</si>
  <si>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</si>
  <si>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</si>
  <si>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</si>
  <si>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</si>
  <si>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</si>
  <si>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</si>
  <si>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</si>
  <si>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</si>
  <si>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</si>
  <si>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</si>
  <si>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</si>
  <si>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</si>
  <si>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</si>
  <si>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</si>
  <si>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</si>
  <si>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</si>
  <si>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</si>
  <si>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</si>
  <si>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</si>
  <si>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</si>
  <si>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</si>
  <si>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</si>
  <si>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</si>
  <si>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</si>
  <si>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</si>
  <si>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</si>
  <si>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</si>
  <si>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</si>
  <si>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</si>
  <si>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</si>
  <si>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</si>
  <si>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</si>
  <si>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</si>
  <si>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</si>
  <si>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</si>
  <si>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</si>
  <si>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</si>
  <si>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</si>
  <si>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</si>
  <si>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</si>
  <si>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</si>
  <si>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</si>
  <si>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</si>
  <si>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</si>
  <si>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</si>
  <si>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</si>
  <si>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</si>
  <si>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</si>
  <si>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</si>
  <si>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</si>
  <si>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</si>
  <si>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</si>
  <si>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</si>
  <si>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</si>
  <si>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</si>
  <si>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</si>
  <si>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</si>
  <si>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</si>
  <si>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</si>
  <si>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</si>
  <si>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</si>
  <si>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</si>
  <si>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</si>
  <si>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</si>
  <si>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</si>
  <si>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</si>
  <si>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</si>
  <si>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</si>
  <si>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</si>
  <si>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</si>
  <si>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</si>
  <si>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</si>
  <si>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</si>
  <si>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</si>
  <si>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</si>
  <si>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</si>
  <si>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</si>
  <si>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</si>
  <si>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</si>
  <si>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</si>
  <si>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</si>
  <si>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</si>
  <si>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</si>
  <si>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</si>
  <si>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</si>
  <si>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</si>
  <si>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</si>
  <si>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</si>
  <si>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</si>
  <si>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</si>
  <si>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</si>
  <si>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</si>
  <si>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</si>
  <si>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</si>
  <si>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</si>
  <si>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</si>
  <si>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</si>
  <si>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</si>
  <si>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</si>
  <si>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</si>
  <si>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</si>
  <si>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</si>
  <si>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</si>
  <si>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</si>
  <si>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</si>
  <si>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</si>
  <si>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</si>
  <si>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</si>
  <si>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</si>
  <si>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</si>
  <si>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</si>
  <si>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</si>
  <si>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</si>
  <si>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</si>
  <si>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</si>
  <si>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</si>
  <si>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</si>
  <si>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</si>
  <si>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</si>
  <si>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</si>
  <si>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</si>
  <si>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</si>
  <si>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</si>
  <si>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</si>
  <si>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</si>
  <si>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</si>
  <si>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</si>
  <si>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</si>
  <si>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</si>
  <si>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</si>
  <si>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</si>
  <si>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</si>
  <si>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</si>
  <si>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</si>
  <si>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</si>
  <si>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</si>
  <si>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</si>
  <si>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</si>
  <si>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</si>
  <si>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</si>
  <si>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</si>
  <si>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</si>
  <si>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</si>
  <si>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</si>
  <si>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</si>
  <si>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</si>
  <si>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</si>
  <si>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</si>
  <si>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</si>
  <si>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</si>
  <si>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</si>
  <si>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</si>
  <si>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</si>
  <si>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</si>
  <si>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</si>
  <si>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</si>
  <si>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</si>
  <si>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</si>
  <si>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</si>
  <si>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</si>
  <si>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</si>
  <si>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</si>
  <si>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</si>
  <si>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</si>
  <si>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</si>
  <si>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</si>
  <si>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</si>
  <si>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</si>
  <si>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</si>
  <si>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</si>
  <si>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</si>
  <si>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</si>
  <si>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</si>
  <si>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</si>
  <si>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</si>
  <si>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</si>
  <si>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</si>
  <si>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</si>
  <si>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</si>
  <si>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</si>
  <si>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</si>
  <si>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</si>
  <si>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</si>
  <si>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</si>
  <si>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</si>
  <si>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</si>
  <si>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</si>
  <si>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</si>
  <si>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</si>
  <si>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</si>
  <si>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</si>
  <si>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</si>
  <si>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</si>
  <si>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</si>
  <si>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</si>
  <si>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</si>
  <si>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</si>
  <si>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</si>
  <si>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</si>
  <si>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</si>
  <si>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</si>
  <si>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</si>
  <si>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</si>
  <si>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</si>
  <si>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</si>
  <si>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</si>
  <si>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</si>
  <si>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</si>
  <si>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</si>
  <si>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</si>
  <si>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</si>
  <si>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</si>
  <si>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</si>
  <si>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</si>
  <si>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</si>
  <si>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</si>
  <si>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</si>
  <si>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</si>
  <si>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</si>
  <si>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</si>
  <si>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</si>
  <si>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</si>
  <si>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</si>
  <si>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</si>
  <si>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</si>
  <si>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</si>
  <si>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</si>
  <si>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</si>
  <si>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</si>
  <si>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</si>
  <si>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</si>
  <si>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</si>
  <si>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</si>
  <si>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</si>
  <si>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</si>
  <si>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</si>
  <si>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</si>
  <si>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</si>
  <si>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</si>
  <si>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</si>
  <si>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</si>
  <si>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</si>
  <si>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</si>
  <si>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</si>
  <si>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</si>
  <si>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</si>
  <si>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</si>
  <si>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</si>
  <si>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</si>
  <si>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</si>
  <si>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</si>
  <si>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</si>
  <si>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</si>
  <si>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</si>
  <si>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</si>
  <si>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</si>
  <si>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</si>
  <si>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</si>
  <si>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</si>
  <si>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</si>
  <si>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</si>
  <si>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</si>
  <si>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</si>
  <si>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</si>
  <si>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</si>
  <si>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</si>
  <si>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</si>
  <si>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</si>
  <si>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</si>
  <si>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</si>
  <si>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</si>
  <si>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</si>
  <si>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</si>
  <si>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</si>
  <si>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</si>
  <si>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</si>
  <si>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</si>
  <si>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</si>
  <si>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</si>
  <si>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</si>
  <si>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</si>
  <si>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</si>
  <si>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</si>
  <si>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</si>
  <si>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</si>
  <si>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</si>
  <si>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</si>
  <si>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</si>
  <si>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</si>
  <si>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</si>
  <si>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</si>
  <si>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</si>
  <si>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</si>
  <si>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</si>
  <si>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</si>
  <si>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</si>
  <si>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</si>
  <si>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</si>
  <si>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</si>
  <si>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</si>
  <si>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</si>
  <si>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</si>
  <si>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</si>
  <si>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</si>
  <si>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</si>
  <si>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</si>
  <si>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</si>
  <si>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</si>
  <si>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</si>
  <si>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</si>
  <si>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</si>
  <si>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</si>
  <si>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</si>
  <si>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</si>
  <si>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</si>
  <si>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</si>
  <si>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</si>
  <si>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</si>
  <si>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</si>
  <si>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</si>
  <si>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</si>
  <si>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</si>
  <si>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</si>
  <si>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</si>
  <si>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</si>
  <si>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</si>
  <si>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</si>
  <si>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</si>
  <si>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</si>
  <si>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</si>
  <si>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</si>
  <si>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</si>
  <si>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</si>
  <si>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</si>
  <si>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</si>
  <si>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</si>
  <si>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</si>
  <si>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</si>
  <si>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</si>
  <si>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</si>
  <si>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</si>
  <si>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</si>
  <si>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</si>
  <si>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</si>
  <si>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</si>
  <si>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</si>
  <si>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</si>
  <si>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</si>
  <si>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</si>
  <si>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</si>
  <si>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</si>
  <si>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</si>
  <si>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</si>
  <si>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</si>
  <si>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</si>
  <si>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</si>
  <si>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</si>
  <si>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</si>
  <si>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</si>
  <si>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</si>
  <si>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</si>
  <si>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</si>
  <si>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</si>
  <si>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</si>
  <si>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</si>
  <si>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</si>
  <si>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</si>
  <si>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</si>
  <si>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</si>
  <si>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</si>
  <si>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</si>
  <si>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</si>
  <si>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</si>
  <si>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</si>
  <si>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</si>
  <si>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</si>
  <si>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</si>
  <si>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</si>
  <si>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</si>
  <si>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</si>
  <si>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</si>
  <si>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</si>
  <si>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</si>
  <si>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</si>
  <si>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</si>
  <si>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</si>
  <si>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</si>
  <si>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</si>
  <si>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</si>
  <si>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</si>
  <si>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</si>
  <si>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</si>
  <si>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</si>
  <si>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</si>
  <si>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</si>
  <si>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</si>
  <si>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</si>
  <si>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</si>
  <si>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</si>
  <si>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</si>
  <si>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</si>
  <si>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</si>
  <si>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</si>
  <si>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</si>
  <si>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</si>
  <si>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</si>
  <si>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</si>
  <si>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</si>
  <si>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</si>
  <si>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</si>
  <si>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</si>
  <si>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</si>
  <si>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</si>
  <si>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</si>
  <si>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</si>
  <si>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</si>
  <si>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</si>
  <si>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</si>
  <si>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</si>
  <si>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</si>
  <si>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</si>
  <si>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</si>
  <si>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</si>
  <si>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</si>
  <si>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</si>
  <si>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</si>
  <si>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</si>
  <si>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</si>
  <si>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</si>
  <si>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</si>
  <si>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</si>
  <si>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</si>
  <si>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</si>
  <si>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</si>
  <si>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</si>
  <si>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</si>
  <si>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</si>
  <si>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</si>
  <si>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</si>
  <si>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</si>
  <si>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</si>
  <si>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</si>
  <si>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</si>
  <si>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</si>
  <si>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</si>
  <si>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</si>
  <si>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</si>
  <si>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</si>
  <si>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</si>
  <si>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</si>
  <si>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</si>
  <si>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</si>
  <si>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</si>
  <si>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</si>
  <si>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</si>
  <si>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</si>
  <si>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</si>
  <si>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</si>
  <si>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</si>
  <si>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</si>
  <si>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</si>
  <si>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</si>
  <si>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</si>
  <si>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</si>
  <si>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</si>
  <si>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</si>
  <si>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</si>
  <si>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</si>
  <si>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</si>
  <si>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</si>
  <si>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</si>
  <si>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</si>
  <si>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</si>
  <si>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</si>
  <si>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</si>
  <si>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</si>
  <si>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</si>
  <si>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</si>
  <si>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</si>
  <si>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</si>
  <si>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</si>
  <si>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</si>
  <si>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</si>
  <si>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</si>
  <si>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</si>
  <si>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</si>
  <si>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</si>
  <si>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</si>
  <si>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</si>
  <si>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</si>
  <si>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</si>
  <si>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</si>
  <si>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</si>
  <si>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</si>
  <si>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</si>
  <si>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</si>
  <si>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</si>
  <si>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</si>
  <si>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</si>
  <si>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</si>
  <si>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</si>
  <si>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</si>
  <si>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</si>
  <si>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</si>
  <si>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</si>
  <si>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</si>
  <si>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</si>
  <si>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</si>
  <si>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</si>
  <si>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</si>
  <si>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</si>
  <si>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</si>
  <si>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</si>
  <si>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</si>
  <si>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</si>
  <si>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</si>
  <si>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</si>
  <si>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</si>
  <si>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</si>
  <si>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</si>
  <si>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</si>
  <si>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</si>
  <si>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</si>
  <si>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</si>
  <si>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</si>
  <si>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</si>
  <si>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</si>
  <si>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</si>
  <si>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</si>
  <si>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</si>
  <si>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</si>
  <si>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</si>
  <si>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</si>
  <si>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</si>
  <si>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</si>
  <si>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</si>
  <si>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</si>
  <si>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</si>
  <si>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</si>
  <si>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</si>
  <si>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</si>
  <si>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</si>
  <si>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</si>
  <si>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</si>
  <si>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</si>
  <si>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</si>
  <si>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</si>
  <si>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</si>
  <si>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</si>
  <si>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</si>
  <si>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</si>
  <si>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</si>
  <si>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</si>
  <si>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</si>
  <si>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</si>
  <si>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</si>
  <si>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</si>
  <si>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</si>
  <si>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</si>
  <si>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</si>
  <si>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</si>
  <si>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</si>
  <si>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</si>
  <si>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</si>
  <si>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</si>
  <si>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</si>
  <si>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</si>
  <si>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</si>
  <si>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</si>
  <si>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</si>
  <si>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</si>
  <si>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</si>
  <si>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</si>
  <si>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</si>
  <si>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</si>
  <si>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</si>
  <si>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</si>
  <si>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</si>
  <si>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</si>
  <si>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</si>
  <si>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</si>
  <si>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</si>
  <si>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</si>
  <si>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</si>
  <si>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</si>
  <si>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</si>
  <si>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</si>
  <si>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</si>
  <si>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</si>
  <si>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</si>
  <si>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</si>
  <si>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</si>
  <si>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</si>
  <si>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</si>
  <si>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</si>
  <si>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</si>
  <si>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</si>
  <si>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</si>
  <si>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</si>
  <si>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</si>
  <si>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</si>
  <si>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</si>
  <si>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</si>
  <si>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</si>
  <si>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</si>
  <si>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</si>
  <si>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</si>
  <si>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</si>
  <si>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</si>
  <si>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</si>
  <si>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</si>
  <si>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</si>
  <si>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</si>
  <si>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</si>
  <si>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</si>
  <si>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</si>
  <si>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</si>
  <si>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</si>
  <si>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</si>
  <si>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</si>
  <si>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</si>
  <si>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</si>
  <si>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</si>
  <si>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</si>
  <si>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</si>
  <si>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</si>
  <si>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</si>
  <si>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</si>
  <si>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</si>
  <si>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</si>
  <si>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</si>
  <si>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</si>
  <si>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</si>
  <si>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</si>
  <si>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</si>
  <si>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</si>
  <si>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</si>
  <si>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</si>
  <si>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</si>
  <si>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</si>
  <si>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</si>
  <si>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</si>
  <si>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</si>
  <si>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</si>
  <si>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</si>
  <si>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</si>
  <si>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</si>
  <si>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</si>
  <si>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</si>
  <si>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</si>
  <si>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</si>
  <si>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</si>
  <si>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</si>
  <si>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</si>
  <si>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</si>
  <si>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</si>
  <si>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</si>
  <si>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</si>
  <si>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</si>
  <si>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</si>
  <si>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</si>
  <si>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</si>
  <si>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</si>
  <si>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</si>
  <si>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</si>
  <si>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</si>
  <si>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</si>
  <si>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</si>
  <si>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</si>
  <si>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</si>
  <si>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</si>
  <si>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</si>
  <si>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</si>
  <si>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</si>
  <si>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</si>
  <si>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</si>
  <si>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</si>
  <si>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</si>
  <si>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</si>
  <si>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</si>
  <si>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</si>
  <si>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</si>
  <si>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</si>
  <si>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</si>
  <si>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</si>
  <si>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</si>
  <si>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</si>
  <si>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</si>
  <si>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</si>
  <si>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</si>
  <si>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</si>
  <si>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</si>
  <si>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</si>
  <si>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</si>
  <si>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</si>
  <si>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</si>
  <si>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</si>
  <si>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</si>
  <si>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</si>
  <si>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</si>
  <si>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</si>
  <si>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</si>
  <si>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</si>
  <si>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</si>
  <si>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</si>
  <si>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</si>
  <si>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</si>
  <si>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</si>
  <si>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</si>
  <si>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</si>
  <si>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</si>
  <si>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</si>
  <si>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</si>
  <si>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</si>
  <si>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</si>
  <si>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</si>
  <si>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</si>
  <si>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</si>
  <si>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</si>
  <si>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</si>
  <si>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</si>
  <si>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</si>
  <si>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</si>
  <si>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</si>
  <si>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</si>
  <si>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</si>
  <si>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</si>
  <si>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</si>
  <si>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</si>
  <si>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</si>
  <si>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</si>
  <si>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</si>
  <si>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</si>
  <si>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</si>
  <si>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</si>
  <si>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</si>
  <si>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</si>
  <si>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</si>
  <si>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</si>
  <si>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</si>
  <si>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</si>
  <si>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</si>
  <si>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</si>
  <si>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</si>
  <si>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</si>
  <si>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</si>
  <si>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</si>
  <si>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</si>
  <si>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</si>
  <si>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</si>
  <si>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</si>
  <si>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</si>
  <si>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</si>
  <si>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</si>
  <si>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</si>
  <si>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</si>
  <si>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</si>
  <si>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</si>
  <si>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</si>
  <si>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</si>
  <si>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</si>
  <si>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</si>
  <si>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</si>
  <si>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</si>
  <si>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</si>
  <si>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</si>
  <si>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</si>
  <si>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</si>
  <si>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</si>
  <si>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</si>
  <si>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</si>
  <si>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</si>
  <si>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</si>
  <si>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</si>
  <si>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</si>
  <si>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</si>
  <si>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</si>
  <si>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</si>
  <si>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</si>
  <si>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</si>
  <si>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</si>
  <si>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</si>
  <si>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</si>
  <si>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</si>
  <si>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</si>
  <si>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</si>
  <si>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</si>
  <si>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</si>
  <si>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</si>
  <si>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</si>
  <si>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</si>
  <si>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</si>
  <si>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</si>
  <si>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</si>
  <si>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</si>
  <si>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</si>
  <si>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</si>
  <si>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</si>
  <si>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</si>
  <si>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</si>
  <si>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</si>
  <si>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</si>
  <si>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</si>
  <si>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</si>
  <si>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</si>
  <si>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</si>
  <si>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</si>
  <si>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</si>
  <si>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</si>
  <si>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</si>
  <si>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</si>
  <si>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</si>
  <si>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</si>
  <si>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</si>
  <si>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</si>
  <si>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</si>
  <si>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</si>
  <si>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</si>
  <si>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</si>
  <si>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</si>
  <si>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</si>
  <si>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</si>
  <si>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</si>
  <si>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</si>
  <si>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</si>
  <si>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</si>
  <si>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</si>
  <si>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</si>
  <si>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</si>
  <si>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</si>
  <si>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</si>
  <si>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</si>
  <si>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</si>
  <si>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</si>
  <si>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</si>
  <si>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</si>
  <si>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</si>
  <si>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</si>
  <si>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</si>
  <si>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</si>
  <si>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</si>
  <si>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</si>
  <si>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</si>
  <si>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</si>
  <si>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</si>
  <si>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</si>
  <si>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</si>
  <si>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</si>
  <si>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</si>
  <si>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</si>
  <si>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</si>
  <si>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</si>
  <si>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</si>
  <si>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</si>
  <si>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</si>
  <si>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</si>
  <si>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</si>
  <si>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</si>
  <si>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</si>
  <si>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</si>
  <si>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</si>
  <si>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</si>
  <si>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</si>
  <si>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</si>
  <si>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</si>
  <si>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</si>
  <si>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</si>
  <si>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</si>
  <si>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</si>
  <si>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</si>
  <si>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</si>
  <si>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</si>
  <si>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</si>
  <si>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</si>
  <si>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</si>
  <si>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</si>
  <si>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</si>
  <si>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</si>
  <si>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</si>
  <si>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</si>
  <si>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</si>
  <si>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</si>
  <si>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</si>
  <si>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</si>
  <si>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</si>
  <si>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</si>
  <si>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</si>
  <si>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</si>
  <si>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</si>
  <si>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</si>
  <si>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</si>
  <si>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</si>
  <si>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</si>
  <si>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</si>
  <si>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</si>
  <si>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</si>
  <si>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</si>
  <si>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</si>
  <si>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</si>
  <si>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</si>
  <si>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</si>
  <si>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</si>
  <si>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</si>
  <si>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</si>
  <si>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</si>
  <si>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</si>
  <si>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</si>
  <si>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</si>
  <si>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</si>
  <si>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</si>
  <si>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</si>
  <si>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</si>
  <si>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</si>
  <si>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</si>
  <si>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</si>
  <si>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</si>
  <si>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</si>
  <si>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</si>
  <si>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</si>
  <si>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</si>
  <si>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</si>
  <si>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</si>
  <si>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</si>
  <si>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</si>
  <si>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</si>
  <si>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</si>
  <si>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</si>
  <si>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</si>
  <si>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</si>
  <si>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</si>
  <si>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</si>
  <si>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</si>
  <si>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</si>
  <si>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</si>
  <si>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</si>
  <si>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</si>
  <si>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</si>
  <si>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</si>
  <si>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</si>
  <si>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</si>
  <si>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</si>
  <si>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</si>
  <si>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</si>
  <si>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</si>
  <si>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</si>
  <si>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</si>
  <si>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</si>
  <si>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</si>
  <si>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</si>
  <si>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</si>
  <si>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</si>
  <si>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</si>
  <si>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</si>
  <si>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</si>
  <si>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</si>
  <si>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</si>
  <si>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</si>
  <si>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</si>
  <si>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</si>
  <si>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</si>
  <si>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</si>
  <si>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</si>
  <si>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</si>
  <si>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</si>
  <si>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</si>
  <si>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</si>
  <si>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</si>
  <si>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</si>
  <si>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</si>
  <si>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</si>
  <si>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</si>
  <si>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</si>
  <si>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</si>
  <si>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</si>
  <si>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</si>
  <si>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</si>
  <si>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</si>
  <si>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</si>
  <si>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</si>
  <si>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</si>
  <si>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</si>
  <si>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</si>
  <si>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</si>
  <si>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</si>
  <si>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</si>
  <si>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</si>
  <si>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</si>
  <si>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</si>
  <si>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</si>
  <si>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</si>
  <si>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</si>
  <si>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</si>
  <si>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</si>
  <si>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</si>
  <si>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</si>
  <si>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</si>
  <si>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</si>
  <si>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</si>
  <si>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</si>
  <si>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</si>
  <si>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</si>
  <si>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</si>
  <si>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</si>
  <si>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</si>
  <si>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</si>
  <si>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</si>
  <si>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</si>
  <si>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</si>
  <si>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</si>
  <si>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</si>
  <si>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</si>
  <si>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</si>
  <si>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</si>
  <si>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</si>
  <si>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</si>
  <si>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</si>
  <si>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</si>
  <si>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</si>
  <si>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</si>
  <si>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</si>
  <si>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</si>
  <si>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</si>
  <si>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</si>
  <si>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</si>
  <si>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</si>
  <si>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</si>
  <si>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</si>
  <si>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</si>
  <si>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</si>
  <si>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</si>
  <si>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</si>
  <si>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</si>
  <si>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</si>
  <si>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</si>
  <si>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</si>
  <si>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</si>
  <si>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</si>
  <si>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</si>
  <si>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</si>
  <si>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</si>
  <si>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</si>
  <si>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</si>
  <si>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</si>
  <si>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</si>
  <si>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</si>
  <si>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</si>
  <si>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</si>
  <si>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</si>
  <si>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</si>
  <si>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</si>
  <si>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</si>
  <si>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</si>
  <si>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</si>
  <si>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</si>
  <si>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</si>
  <si>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</si>
  <si>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</si>
  <si>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</si>
  <si>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</si>
  <si>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</si>
  <si>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</si>
  <si>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</si>
  <si>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</si>
  <si>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</si>
  <si>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</si>
  <si>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</si>
  <si>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</si>
  <si>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</si>
  <si>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</si>
  <si>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</si>
  <si>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</si>
  <si>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</si>
  <si>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</si>
  <si>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</si>
  <si>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</si>
  <si>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</si>
  <si>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</si>
  <si>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</si>
  <si>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</si>
  <si>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</si>
  <si>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</si>
  <si>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</si>
  <si>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</si>
  <si>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</si>
  <si>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</si>
  <si>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</si>
  <si>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</si>
  <si>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</si>
  <si>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</si>
  <si>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</si>
  <si>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</si>
  <si>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</si>
  <si>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</si>
  <si>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</si>
  <si>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</si>
  <si>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</si>
  <si>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</si>
  <si>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</si>
  <si>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</si>
  <si>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</si>
  <si>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</si>
  <si>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</si>
  <si>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</si>
  <si>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</si>
  <si>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</si>
  <si>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</si>
  <si>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</si>
  <si>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</si>
  <si>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</si>
  <si>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</si>
  <si>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</si>
  <si>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</si>
  <si>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</si>
  <si>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</si>
  <si>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</si>
  <si>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</si>
  <si>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</si>
  <si>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</si>
  <si>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</si>
  <si>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</si>
  <si>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</si>
  <si>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</si>
  <si>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</si>
  <si>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</si>
  <si>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</si>
  <si>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</si>
  <si>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</si>
  <si>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</si>
  <si>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</si>
  <si>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</si>
  <si>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</si>
  <si>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</si>
  <si>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</si>
  <si>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</si>
  <si>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</si>
  <si>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</si>
  <si>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</si>
  <si>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</si>
  <si>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</si>
  <si>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</si>
  <si>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</si>
  <si>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</si>
  <si>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</si>
  <si>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</si>
  <si>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</si>
  <si>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</si>
  <si>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</si>
  <si>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</si>
  <si>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</si>
  <si>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</si>
  <si>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</si>
  <si>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</si>
  <si>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</si>
  <si>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</si>
  <si>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</si>
  <si>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</si>
  <si>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</si>
  <si>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</si>
  <si>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</si>
  <si>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</si>
  <si>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</si>
  <si>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</si>
  <si>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</si>
  <si>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</si>
  <si>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</si>
  <si>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</si>
  <si>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</si>
  <si>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</si>
  <si>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</si>
  <si>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</si>
  <si>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</si>
  <si>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</si>
  <si>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</si>
  <si>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</si>
  <si>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</si>
  <si>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</si>
  <si>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</si>
  <si>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</si>
  <si>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</si>
  <si>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</si>
  <si>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</si>
  <si>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</si>
  <si>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</si>
  <si>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</si>
  <si>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</si>
  <si>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</si>
  <si>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</si>
  <si>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</si>
  <si>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</si>
  <si>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</si>
  <si>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</si>
  <si>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</si>
  <si>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</si>
  <si>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</si>
  <si>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</si>
  <si>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</si>
  <si>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</si>
  <si>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</si>
  <si>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</si>
  <si>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</si>
  <si>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</si>
  <si>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</si>
  <si>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</si>
  <si>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</si>
  <si>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</si>
  <si>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</si>
  <si>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</si>
  <si>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</si>
  <si>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</si>
  <si>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</si>
  <si>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</si>
  <si>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</si>
  <si>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</si>
  <si>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</si>
  <si>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</si>
  <si>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</si>
  <si>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</si>
  <si>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</si>
  <si>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</si>
  <si>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</si>
  <si>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</si>
  <si>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</si>
  <si>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</si>
  <si>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</si>
  <si>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</si>
  <si>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</si>
  <si>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</si>
  <si>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</si>
  <si>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</si>
  <si>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</si>
  <si>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</si>
  <si>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</si>
  <si>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</si>
  <si>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</si>
  <si>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</si>
  <si>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</si>
  <si>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</si>
  <si>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</si>
  <si>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</si>
  <si>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</si>
  <si>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</si>
  <si>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</si>
  <si>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</si>
  <si>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</si>
  <si>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</si>
  <si>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</si>
  <si>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</si>
  <si>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</si>
  <si>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</si>
  <si>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</si>
  <si>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</si>
  <si>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</si>
  <si>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</si>
  <si>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</si>
  <si>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</si>
  <si>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</si>
  <si>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</si>
  <si>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</si>
  <si>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</si>
  <si>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</si>
  <si>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</si>
  <si>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</si>
  <si>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</si>
  <si>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</si>
  <si>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</si>
  <si>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</si>
  <si>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</si>
  <si>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</si>
  <si>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</si>
  <si>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</si>
  <si>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</si>
  <si>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</si>
  <si>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</si>
  <si>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</si>
  <si>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</si>
  <si>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</si>
  <si>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</si>
  <si>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</si>
  <si>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</si>
  <si>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</si>
  <si>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</si>
  <si>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</si>
  <si>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</si>
  <si>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</si>
  <si>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</si>
  <si>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</si>
  <si>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</si>
  <si>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</si>
  <si>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</si>
  <si>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</si>
  <si>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</si>
  <si>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</si>
  <si>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</si>
  <si>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</si>
  <si>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</si>
  <si>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</si>
  <si>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</si>
  <si>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</si>
  <si>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</si>
  <si>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</si>
  <si>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</si>
  <si>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</si>
  <si>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</si>
  <si>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</si>
  <si>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</si>
  <si>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</si>
  <si>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</si>
  <si>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</si>
  <si>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</si>
  <si>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</si>
  <si>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</si>
  <si>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</si>
  <si>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</si>
  <si>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</si>
  <si>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</si>
  <si>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</si>
  <si>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</si>
  <si>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</si>
  <si>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</si>
  <si>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</si>
  <si>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</si>
  <si>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</si>
  <si>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</si>
  <si>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</si>
  <si>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</si>
  <si>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</si>
  <si>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</si>
  <si>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</si>
  <si>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</si>
  <si>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</si>
  <si>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</si>
  <si>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</si>
  <si>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</si>
  <si>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</si>
  <si>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</si>
  <si>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</si>
  <si>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</si>
  <si>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</si>
  <si>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</si>
  <si>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</si>
  <si>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</si>
  <si>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</si>
  <si>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</si>
  <si>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</si>
  <si>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</si>
  <si>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</si>
  <si>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</si>
  <si>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</si>
  <si>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</si>
  <si>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</si>
  <si>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</si>
  <si>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</si>
  <si>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</si>
  <si>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</si>
  <si>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</si>
  <si>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</si>
  <si>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</si>
  <si>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</si>
  <si>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</si>
  <si>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</si>
  <si>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</si>
  <si>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</si>
  <si>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</si>
  <si>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</si>
  <si>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</si>
  <si>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</si>
  <si>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</si>
  <si>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</si>
  <si>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</si>
  <si>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</si>
  <si>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</si>
  <si>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</si>
  <si>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</si>
  <si>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</si>
  <si>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</si>
  <si>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</si>
  <si>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</si>
  <si>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</si>
  <si>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</si>
  <si>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</si>
  <si>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</si>
  <si>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</si>
  <si>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</si>
  <si>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</si>
  <si>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</si>
  <si>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</si>
  <si>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</si>
  <si>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</si>
  <si>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</si>
  <si>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</si>
  <si>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</si>
  <si>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</si>
  <si>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</si>
  <si>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</si>
  <si>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</si>
  <si>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</si>
  <si>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</si>
  <si>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</si>
  <si>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</si>
  <si>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</si>
  <si>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</si>
  <si>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</si>
  <si>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</si>
  <si>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</si>
  <si>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</si>
  <si>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</si>
  <si>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</si>
  <si>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</si>
  <si>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</si>
  <si>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</si>
  <si>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</si>
  <si>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</si>
  <si>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</si>
  <si>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</si>
  <si>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</si>
  <si>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</si>
  <si>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</si>
  <si>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</si>
  <si>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</si>
  <si>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</si>
  <si>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</si>
  <si>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</si>
  <si>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</si>
  <si>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</si>
  <si>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</si>
  <si>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</si>
  <si>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</si>
  <si>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</si>
  <si>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</si>
  <si>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</si>
  <si>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</si>
  <si>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</si>
  <si>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</si>
  <si>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</si>
  <si>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</si>
  <si>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</si>
  <si>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</si>
  <si>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</si>
  <si>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</si>
  <si>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</si>
  <si>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</si>
  <si>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</si>
  <si>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</si>
  <si>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</si>
  <si>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</si>
  <si>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</si>
  <si>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</si>
  <si>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</si>
  <si>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</si>
  <si>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</si>
  <si>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</si>
  <si>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</si>
  <si>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</si>
  <si>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</si>
  <si>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</si>
  <si>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</si>
  <si>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</si>
  <si>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</si>
  <si>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</si>
  <si>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</si>
  <si>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</si>
  <si>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</si>
  <si>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</si>
  <si>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</si>
  <si>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</si>
  <si>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</si>
  <si>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</si>
  <si>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</si>
  <si>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</si>
  <si>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</si>
  <si>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</si>
  <si>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</si>
  <si>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</si>
  <si>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</si>
  <si>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</si>
  <si>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</si>
  <si>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</si>
  <si>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</si>
  <si>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</si>
  <si>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</si>
  <si>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</si>
  <si>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</si>
  <si>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</si>
  <si>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</si>
  <si>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</si>
  <si>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</si>
  <si>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</si>
  <si>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</si>
  <si>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</si>
  <si>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</si>
  <si>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</si>
  <si>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</si>
  <si>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</si>
  <si>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</si>
  <si>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</si>
  <si>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</si>
  <si>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</si>
  <si>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</si>
  <si>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</si>
  <si>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</si>
  <si>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</si>
  <si>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</si>
  <si>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</si>
  <si>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</si>
  <si>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</si>
  <si>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</si>
  <si>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</si>
  <si>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</si>
  <si>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</si>
  <si>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</si>
  <si>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</si>
  <si>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</si>
  <si>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</si>
  <si>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</si>
  <si>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</si>
  <si>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</si>
  <si>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</si>
  <si>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</si>
  <si>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</si>
  <si>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</si>
  <si>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</si>
  <si>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</si>
  <si>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</si>
  <si>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</si>
  <si>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</si>
  <si>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</si>
  <si>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</si>
  <si>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</si>
  <si>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</si>
  <si>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</si>
  <si>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</si>
  <si>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</si>
  <si>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</si>
  <si>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</si>
  <si>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</si>
  <si>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</si>
  <si>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</si>
  <si>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</si>
  <si>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</si>
  <si>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</si>
  <si>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</si>
  <si>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</si>
  <si>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</si>
  <si>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</si>
  <si>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</si>
  <si>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</si>
  <si>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</si>
  <si>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</si>
  <si>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</si>
  <si>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</si>
  <si>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</si>
  <si>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</si>
  <si>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</si>
  <si>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</si>
  <si>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</si>
  <si>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</si>
  <si>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</si>
  <si>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</si>
  <si>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</si>
  <si>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</si>
  <si>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</si>
  <si>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</si>
  <si>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</si>
  <si>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</si>
  <si>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</si>
  <si>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</si>
  <si>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</si>
  <si>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</si>
  <si>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</si>
  <si>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</si>
  <si>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</si>
  <si>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</si>
  <si>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</si>
  <si>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</si>
  <si>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</si>
  <si>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</si>
  <si>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</si>
  <si>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</si>
  <si>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</si>
  <si>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</si>
  <si>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</si>
  <si>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</si>
  <si>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</si>
  <si>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</si>
  <si>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</si>
  <si>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</si>
  <si>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</si>
  <si>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</si>
  <si>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</si>
  <si>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</si>
  <si>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</si>
  <si>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</si>
  <si>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</si>
  <si>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</si>
  <si>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</si>
  <si>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</si>
  <si>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</si>
  <si>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</si>
  <si>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</si>
  <si>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</si>
  <si>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</si>
  <si>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</si>
  <si>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</si>
  <si>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</si>
  <si>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</si>
  <si>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</si>
  <si>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</si>
  <si>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</si>
  <si>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</si>
  <si>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</si>
  <si>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</si>
  <si>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</si>
  <si>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</si>
  <si>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</si>
  <si>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</si>
  <si>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</si>
  <si>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</si>
  <si>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</si>
  <si>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</si>
  <si>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</si>
  <si>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</si>
  <si>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</si>
  <si>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</si>
  <si>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</si>
  <si>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</si>
  <si>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</si>
  <si>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</si>
  <si>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</si>
  <si>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</si>
  <si>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</si>
  <si>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</si>
  <si>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</si>
  <si>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</si>
  <si>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</si>
  <si>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</si>
  <si>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</si>
  <si>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</si>
  <si>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</si>
  <si>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</si>
  <si>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</si>
  <si>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</si>
  <si>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</si>
  <si>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</si>
  <si>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</si>
  <si>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</si>
  <si>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</si>
  <si>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</si>
  <si>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</si>
  <si>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</si>
  <si>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</si>
  <si>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</si>
  <si>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</si>
  <si>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</si>
  <si>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</si>
  <si>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</si>
  <si>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</si>
  <si>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</si>
  <si>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</si>
  <si>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</si>
  <si>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</si>
  <si>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</si>
  <si>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</si>
  <si>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</si>
  <si>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</si>
  <si>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</si>
  <si>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</si>
  <si>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</si>
  <si>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</si>
  <si>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</si>
  <si>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</si>
  <si>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</si>
  <si>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</si>
  <si>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</si>
  <si>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</si>
  <si>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</si>
  <si>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</si>
  <si>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</si>
  <si>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</si>
  <si>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</si>
  <si>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</si>
  <si>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</si>
  <si>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</si>
  <si>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</si>
  <si>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</si>
  <si>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</si>
  <si>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</si>
  <si>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</si>
  <si>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</si>
  <si>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</si>
  <si>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</si>
  <si>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</si>
  <si>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</si>
  <si>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</si>
  <si>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</si>
  <si>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</si>
  <si>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</si>
  <si>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</si>
  <si>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</si>
  <si>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</si>
  <si>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</si>
  <si>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</si>
  <si>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</si>
  <si>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</si>
  <si>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</si>
  <si>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</si>
  <si>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</si>
  <si>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</si>
  <si>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</si>
  <si>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</si>
  <si>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</si>
  <si>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</si>
  <si>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</si>
  <si>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</si>
  <si>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</si>
  <si>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</si>
  <si>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</si>
  <si>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</si>
  <si>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</si>
  <si>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</si>
  <si>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</si>
  <si>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</si>
  <si>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</si>
  <si>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</si>
  <si>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</si>
  <si>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</si>
  <si>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</si>
  <si>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</si>
  <si>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</si>
  <si>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</si>
  <si>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</si>
  <si>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</si>
  <si>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</si>
  <si>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</si>
  <si>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</si>
  <si>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</si>
  <si>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</si>
  <si>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</si>
  <si>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</si>
  <si>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</si>
  <si>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</si>
  <si>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</si>
  <si>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</si>
  <si>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</si>
  <si>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</si>
  <si>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</si>
  <si>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</si>
  <si>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</si>
  <si>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</si>
  <si>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</si>
  <si>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</si>
  <si>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</si>
  <si>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</si>
  <si>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</si>
  <si>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</si>
  <si>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</si>
  <si>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</si>
  <si>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</si>
  <si>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</si>
  <si>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</si>
  <si>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</si>
  <si>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</si>
  <si>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</si>
  <si>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</si>
  <si>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</si>
  <si>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</si>
  <si>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</si>
  <si>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</si>
  <si>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</si>
  <si>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</si>
  <si>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</si>
  <si>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</si>
  <si>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</si>
  <si>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</si>
  <si>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</si>
  <si>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</si>
  <si>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</si>
  <si>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</si>
  <si>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</si>
  <si>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</si>
  <si>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</si>
  <si>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</si>
  <si>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</si>
  <si>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</si>
  <si>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</si>
  <si>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</si>
  <si>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</si>
  <si>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</si>
  <si>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</si>
  <si>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</si>
  <si>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</si>
  <si>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</si>
  <si>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</si>
  <si>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</si>
  <si>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</si>
  <si>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</si>
  <si>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</si>
  <si>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</si>
  <si>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</si>
  <si>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</si>
  <si>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</si>
  <si>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</si>
  <si>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</si>
  <si>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</si>
  <si>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</si>
  <si>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</si>
  <si>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</si>
  <si>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</si>
  <si>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</si>
  <si>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</si>
  <si>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</si>
  <si>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</si>
  <si>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</si>
  <si>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</si>
  <si>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</si>
  <si>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</si>
  <si>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</si>
  <si>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</si>
  <si>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</si>
  <si>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</si>
  <si>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</si>
  <si>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</si>
  <si>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</si>
  <si>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</si>
  <si>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</si>
  <si>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</si>
  <si>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</si>
  <si>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</si>
  <si>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</si>
  <si>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</si>
  <si>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</si>
  <si>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</si>
  <si>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</si>
  <si>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</si>
  <si>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</si>
  <si>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</si>
  <si>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</si>
  <si>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</si>
  <si>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</si>
  <si>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</si>
  <si>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</si>
  <si>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</si>
  <si>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</si>
  <si>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</si>
  <si>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</si>
  <si>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</si>
  <si>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</si>
  <si>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</si>
  <si>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</si>
  <si>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</si>
  <si>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</si>
  <si>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</si>
  <si>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</si>
  <si>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</si>
  <si>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</si>
  <si>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</si>
  <si>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</si>
  <si>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</si>
  <si>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</si>
  <si>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</si>
  <si>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</si>
  <si>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</si>
  <si>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</si>
  <si>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</si>
  <si>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</si>
  <si>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</si>
  <si>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</si>
  <si>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</si>
  <si>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</si>
  <si>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</si>
  <si>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</si>
  <si>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</si>
  <si>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</si>
  <si>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</si>
  <si>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</si>
  <si>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</si>
  <si>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</si>
  <si>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</si>
  <si>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</si>
  <si>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</si>
  <si>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</si>
  <si>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</si>
  <si>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</si>
  <si>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</si>
  <si>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</si>
  <si>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</si>
  <si>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</si>
  <si>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</si>
  <si>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</si>
  <si>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</si>
  <si>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</si>
  <si>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</si>
  <si>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</si>
  <si>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</si>
  <si>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</si>
  <si>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</si>
  <si>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</si>
  <si>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</si>
  <si>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</si>
  <si>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</si>
  <si>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</si>
  <si>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</si>
  <si>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</si>
  <si>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</si>
  <si>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</si>
  <si>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</si>
  <si>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</si>
  <si>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</si>
  <si>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</si>
  <si>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</si>
  <si>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</si>
  <si>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</si>
  <si>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</si>
  <si>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</si>
  <si>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</si>
  <si>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</si>
  <si>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</si>
  <si>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</si>
  <si>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</si>
  <si>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</si>
  <si>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</si>
  <si>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</si>
  <si>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</si>
  <si>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</si>
  <si>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</si>
  <si>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</si>
  <si>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</si>
  <si>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</si>
  <si>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</si>
  <si>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</si>
  <si>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</si>
  <si>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</si>
  <si>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</si>
  <si>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</si>
  <si>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</si>
  <si>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</si>
  <si>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</si>
  <si>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</si>
  <si>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</si>
  <si>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</si>
  <si>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</si>
  <si>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</si>
  <si>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</si>
  <si>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</si>
  <si>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</si>
  <si>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</si>
  <si>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</si>
  <si>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</si>
  <si>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</si>
  <si>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</si>
  <si>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</si>
  <si>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</si>
  <si>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</si>
  <si>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</si>
  <si>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</si>
  <si>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</si>
  <si>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</si>
  <si>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</si>
  <si>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</si>
  <si>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</si>
  <si>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</si>
  <si>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</si>
  <si>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</si>
  <si>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</si>
  <si>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</si>
  <si>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</si>
  <si>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</si>
  <si>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</si>
  <si>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</si>
  <si>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</si>
  <si>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</si>
  <si>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</si>
  <si>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</si>
  <si>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</si>
  <si>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</si>
  <si>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</si>
  <si>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</si>
  <si>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</si>
  <si>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</si>
  <si>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</si>
  <si>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</si>
  <si>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</si>
  <si>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</si>
  <si>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</si>
  <si>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</si>
  <si>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</si>
  <si>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</si>
  <si>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</si>
  <si>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</si>
  <si>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</si>
  <si>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</si>
  <si>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</si>
  <si>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</si>
  <si>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</si>
  <si>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</si>
  <si>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</si>
  <si>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</si>
  <si>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</si>
  <si>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</si>
  <si>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</si>
  <si>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</si>
  <si>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</si>
  <si>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</si>
  <si>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</si>
  <si>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</si>
  <si>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</si>
  <si>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</si>
  <si>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</si>
  <si>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</si>
  <si>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</si>
  <si>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</si>
  <si>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</si>
  <si>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</si>
  <si>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</si>
  <si>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</si>
  <si>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</si>
  <si>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</si>
  <si>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</si>
  <si>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</si>
  <si>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</si>
  <si>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</si>
  <si>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</si>
  <si>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</si>
  <si>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</si>
  <si>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</si>
  <si>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</si>
  <si>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</si>
  <si>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</si>
  <si>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</si>
  <si>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</si>
  <si>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</si>
  <si>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</si>
  <si>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</si>
  <si>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</si>
  <si>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</si>
  <si>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</si>
  <si>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</si>
  <si>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</si>
  <si>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</si>
  <si>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</si>
  <si>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</si>
  <si>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</si>
  <si>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</si>
  <si>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</si>
  <si>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</si>
  <si>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</si>
  <si>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</si>
  <si>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</si>
  <si>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</si>
  <si>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</si>
  <si>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</si>
  <si>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</si>
  <si>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</si>
  <si>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</si>
  <si>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</si>
  <si>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</si>
  <si>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</si>
  <si>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</si>
  <si>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</si>
  <si>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</si>
  <si>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</si>
  <si>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</si>
  <si>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</si>
  <si>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</si>
  <si>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</si>
  <si>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</si>
  <si>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</si>
  <si>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</si>
  <si>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</si>
  <si>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</si>
  <si>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</si>
  <si>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</si>
  <si>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</si>
  <si>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</si>
  <si>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</si>
  <si>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</si>
  <si>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</si>
  <si>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</si>
  <si>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</si>
  <si>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</si>
  <si>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</si>
  <si>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</si>
  <si>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</si>
  <si>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</si>
  <si>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</si>
  <si>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</si>
  <si>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</si>
  <si>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</si>
  <si>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</si>
  <si>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</si>
  <si>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</si>
  <si>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</si>
  <si>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</si>
  <si>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</si>
  <si>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</si>
  <si>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</si>
  <si>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</si>
  <si>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</si>
  <si>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</si>
  <si>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</si>
  <si>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</si>
  <si>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</si>
  <si>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</si>
  <si>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</si>
  <si>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</si>
  <si>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</si>
  <si>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</si>
  <si>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</si>
  <si>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</si>
  <si>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</si>
  <si>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</si>
  <si>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</si>
  <si>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</si>
  <si>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</si>
  <si>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</si>
  <si>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</si>
  <si>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</si>
  <si>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</si>
  <si>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</si>
  <si>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</si>
  <si>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</si>
  <si>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</si>
  <si>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</si>
  <si>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</si>
  <si>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</si>
  <si>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</si>
  <si>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</si>
  <si>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</si>
  <si>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</si>
  <si>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</si>
  <si>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</si>
  <si>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</si>
  <si>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</si>
  <si>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</si>
  <si>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</si>
  <si>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</si>
  <si>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</si>
  <si>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</si>
  <si>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</si>
  <si>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</si>
  <si>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</si>
  <si>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</si>
  <si>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</si>
  <si>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</si>
  <si>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</si>
  <si>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</si>
  <si>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</si>
  <si>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</si>
  <si>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</si>
  <si>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</si>
  <si>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</si>
  <si>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</si>
  <si>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</si>
  <si>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</si>
  <si>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</si>
  <si>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</si>
  <si>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</si>
  <si>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</si>
  <si>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</si>
  <si>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</si>
  <si>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</si>
  <si>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</si>
  <si>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</si>
  <si>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</si>
  <si>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</si>
  <si>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</si>
  <si>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</si>
  <si>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</si>
  <si>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</si>
  <si>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</si>
  <si>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</si>
  <si>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</si>
  <si>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</si>
  <si>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</si>
  <si>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</si>
  <si>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</si>
  <si>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</si>
  <si>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</si>
  <si>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</si>
  <si>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</si>
  <si>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</si>
  <si>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</si>
  <si>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</si>
  <si>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</si>
  <si>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</si>
  <si>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</si>
  <si>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</si>
  <si>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</si>
  <si>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</si>
  <si>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</si>
  <si>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</si>
  <si>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</si>
  <si>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</si>
  <si>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</si>
  <si>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</si>
  <si>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</si>
  <si>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</si>
  <si>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</si>
  <si>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</si>
  <si>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</si>
  <si>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</si>
  <si>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</si>
  <si>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</si>
  <si>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</si>
  <si>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</si>
  <si>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</si>
  <si>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</si>
  <si>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</si>
  <si>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</si>
  <si>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</si>
  <si>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</si>
  <si>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</si>
  <si>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</si>
  <si>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</si>
  <si>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</si>
  <si>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</si>
  <si>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</si>
  <si>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</si>
  <si>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</si>
  <si>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</si>
  <si>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</si>
  <si>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</si>
  <si>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</si>
  <si>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</si>
  <si>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</si>
  <si>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</si>
  <si>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</si>
  <si>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</si>
  <si>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</si>
  <si>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</si>
  <si>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</si>
  <si>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</si>
  <si>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</si>
  <si>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</si>
  <si>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</si>
  <si>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</si>
  <si>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</si>
  <si>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</si>
  <si>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</si>
  <si>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</si>
  <si>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</si>
  <si>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</si>
  <si>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</si>
  <si>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</si>
  <si>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</si>
  <si>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</si>
  <si>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</si>
  <si>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</si>
  <si>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</si>
  <si>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</si>
  <si>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</si>
  <si>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</si>
  <si>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</si>
  <si>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</si>
  <si>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</si>
  <si>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</si>
  <si>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</si>
  <si>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</si>
  <si>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</si>
  <si>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</si>
  <si>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</si>
  <si>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</si>
  <si>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</si>
  <si>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</si>
  <si>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</si>
  <si>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</si>
  <si>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</si>
  <si>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</si>
  <si>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</si>
  <si>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</si>
  <si>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</si>
  <si>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</si>
  <si>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</si>
  <si>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</si>
  <si>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</si>
  <si>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</si>
  <si>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</si>
  <si>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</si>
  <si>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</si>
  <si>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</si>
  <si>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</si>
  <si>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</si>
  <si>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</si>
  <si>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</si>
  <si>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</si>
  <si>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</si>
  <si>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</si>
  <si>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</si>
  <si>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</si>
  <si>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</si>
  <si>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</si>
  <si>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</si>
  <si>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</si>
  <si>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</si>
  <si>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</si>
  <si>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</si>
  <si>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</si>
  <si>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</si>
  <si>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</si>
  <si>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</si>
  <si>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</si>
  <si>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</si>
  <si>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</si>
  <si>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</si>
  <si>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</si>
  <si>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</si>
  <si>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</si>
  <si>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</si>
  <si>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</si>
  <si>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</si>
  <si>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</si>
  <si>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</si>
  <si>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</si>
  <si>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</si>
  <si>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</si>
  <si>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</si>
  <si>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</si>
  <si>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</si>
  <si>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</si>
  <si>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</si>
  <si>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</si>
  <si>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</si>
  <si>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</si>
  <si>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</si>
  <si>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</si>
  <si>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</si>
  <si>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</si>
  <si>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</si>
  <si>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</si>
  <si>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</si>
  <si>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</si>
  <si>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</si>
  <si>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</si>
  <si>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</si>
  <si>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</si>
  <si>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</si>
  <si>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</si>
  <si>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</si>
  <si>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</si>
  <si>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</si>
  <si>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</si>
  <si>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</si>
  <si>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</si>
  <si>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</si>
  <si>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</si>
  <si>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</si>
  <si>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</si>
  <si>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</si>
  <si>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</si>
  <si>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</si>
  <si>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</si>
  <si>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</si>
  <si>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</si>
  <si>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</si>
  <si>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</si>
  <si>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</si>
  <si>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</si>
  <si>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</si>
  <si>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</si>
  <si>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</si>
  <si>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</si>
  <si>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</si>
  <si>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</si>
  <si>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</si>
  <si>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</si>
  <si>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</si>
  <si>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</si>
  <si>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</si>
  <si>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</si>
  <si>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</si>
  <si>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</si>
  <si>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</si>
  <si>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</si>
  <si>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</si>
  <si>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</si>
  <si>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</si>
  <si>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</si>
  <si>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</si>
  <si>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</si>
  <si>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</si>
  <si>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</si>
  <si>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</si>
  <si>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</si>
  <si>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</si>
  <si>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</si>
  <si>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</si>
  <si>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</si>
  <si>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</si>
  <si>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</si>
  <si>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</si>
  <si>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</si>
  <si>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</si>
  <si>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</si>
  <si>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</si>
  <si>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</si>
  <si>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</si>
  <si>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</si>
  <si>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</si>
  <si>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</si>
  <si>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</si>
  <si>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</si>
  <si>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</si>
  <si>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</si>
  <si>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</si>
  <si>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</si>
  <si>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</si>
  <si>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</si>
  <si>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</si>
  <si>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</si>
  <si>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</si>
  <si>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</si>
  <si>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</si>
  <si>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</si>
  <si>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</si>
  <si>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</si>
  <si>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</si>
  <si>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</si>
  <si>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</si>
  <si>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</si>
  <si>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</si>
  <si>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</si>
  <si>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</si>
  <si>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</si>
  <si>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</si>
  <si>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</si>
  <si>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</si>
  <si>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</si>
  <si>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</si>
  <si>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</si>
  <si>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</si>
  <si>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</si>
  <si>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</si>
  <si>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</si>
  <si>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</si>
  <si>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</si>
  <si>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</si>
  <si>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</si>
  <si>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</si>
  <si>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</si>
  <si>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</si>
  <si>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</si>
  <si>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</si>
  <si>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</si>
  <si>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</si>
  <si>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</si>
  <si>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</si>
  <si>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</si>
  <si>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</si>
  <si>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</si>
  <si>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</si>
  <si>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</si>
  <si>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</si>
  <si>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</si>
  <si>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</si>
  <si>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</si>
  <si>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</si>
  <si>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</si>
  <si>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</si>
  <si>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</si>
  <si>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</si>
  <si>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</si>
  <si>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</si>
  <si>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</si>
  <si>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</si>
  <si>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</si>
  <si>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</si>
  <si>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</si>
  <si>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</si>
  <si>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</si>
  <si>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</si>
  <si>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</si>
  <si>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</si>
  <si>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</si>
  <si>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</si>
  <si>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</si>
  <si>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</si>
  <si>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</si>
  <si>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</si>
  <si>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</si>
  <si>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</si>
  <si>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</si>
  <si>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</si>
  <si>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</si>
  <si>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</si>
  <si>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</si>
  <si>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</si>
  <si>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</si>
  <si>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</si>
  <si>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</si>
  <si>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</si>
  <si>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</si>
  <si>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</si>
  <si>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</si>
  <si>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</si>
  <si>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</si>
  <si>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</si>
  <si>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</si>
  <si>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</si>
  <si>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</si>
  <si>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</si>
  <si>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</si>
  <si>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</si>
  <si>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</si>
  <si>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</si>
  <si>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</si>
  <si>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</si>
  <si>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</si>
  <si>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</si>
  <si>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</si>
  <si>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</si>
  <si>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</si>
  <si>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</si>
  <si>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</si>
  <si>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</si>
  <si>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</si>
  <si>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</si>
  <si>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</si>
  <si>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</si>
  <si>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</si>
  <si>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</si>
  <si>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</si>
  <si>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</si>
  <si>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</si>
  <si>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</si>
  <si>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</si>
  <si>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</si>
  <si>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</si>
  <si>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</si>
  <si>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</si>
  <si>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</si>
  <si>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</si>
  <si>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</si>
  <si>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</si>
  <si>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</si>
  <si>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</si>
  <si>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</si>
  <si>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</si>
  <si>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</si>
  <si>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</si>
  <si>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</si>
  <si>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</si>
  <si>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</si>
  <si>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</si>
  <si>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</si>
  <si>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</si>
  <si>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</si>
  <si>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</si>
  <si>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</si>
  <si>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</si>
  <si>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</si>
  <si>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</si>
  <si>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</si>
  <si>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</si>
  <si>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</si>
  <si>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</si>
  <si>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</si>
  <si>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</si>
  <si>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</si>
  <si>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</si>
  <si>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</si>
  <si>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</si>
  <si>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</si>
  <si>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</si>
  <si>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</si>
  <si>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</si>
  <si>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</si>
  <si>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</si>
  <si>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</si>
  <si>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</si>
  <si>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</si>
  <si>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</si>
  <si>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</si>
  <si>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</si>
  <si>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</si>
  <si>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</si>
  <si>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</si>
  <si>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</si>
  <si>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</si>
  <si>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</si>
  <si>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</si>
  <si>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</si>
  <si>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</si>
  <si>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</si>
  <si>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</si>
  <si>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</si>
  <si>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</si>
  <si>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</si>
  <si>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</si>
  <si>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</si>
  <si>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</si>
  <si>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</si>
  <si>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</si>
  <si>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</si>
  <si>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</si>
  <si>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</si>
  <si>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</si>
  <si>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</si>
  <si>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</si>
  <si>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</si>
  <si>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</si>
  <si>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</si>
  <si>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</si>
  <si>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</si>
  <si>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</si>
  <si>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</si>
  <si>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</si>
  <si>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</si>
  <si>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</si>
  <si>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</si>
  <si>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</si>
  <si>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</si>
  <si>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</si>
  <si>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</si>
  <si>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</si>
  <si>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</si>
  <si>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</si>
  <si>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</si>
  <si>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</si>
  <si>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</si>
  <si>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</si>
  <si>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</si>
  <si>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</si>
  <si>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</si>
  <si>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</si>
  <si>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</si>
  <si>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</si>
  <si>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</si>
  <si>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</si>
  <si>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</si>
  <si>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</si>
  <si>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</si>
  <si>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</si>
  <si>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</si>
  <si>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</si>
  <si>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</si>
  <si>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</si>
  <si>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</si>
  <si>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</si>
  <si>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</si>
  <si>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</si>
  <si>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</si>
  <si>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</si>
  <si>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</si>
  <si>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</si>
  <si>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</si>
  <si>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</si>
  <si>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</si>
  <si>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</si>
  <si>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</si>
  <si>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</si>
  <si>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</si>
  <si>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</si>
  <si>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</si>
  <si>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</si>
  <si>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</si>
  <si>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</si>
  <si>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</si>
  <si>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</si>
  <si>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</si>
  <si>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</si>
  <si>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</si>
  <si>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</si>
  <si>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</si>
  <si>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</si>
  <si>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</si>
  <si>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</si>
  <si>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</si>
  <si>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</si>
  <si>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</si>
  <si>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</si>
  <si>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</si>
  <si>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</si>
  <si>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</si>
  <si>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</si>
  <si>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</si>
  <si>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</si>
  <si>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</si>
  <si>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</si>
  <si>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</si>
  <si>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</si>
  <si>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</si>
  <si>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</si>
  <si>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</si>
  <si>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</si>
  <si>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</si>
  <si>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</si>
  <si>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</si>
  <si>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</si>
  <si>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</si>
  <si>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</si>
  <si>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</si>
  <si>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</si>
  <si>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</si>
  <si>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</si>
  <si>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</si>
  <si>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</si>
  <si>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</si>
  <si>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</si>
  <si>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</si>
  <si>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</si>
  <si>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</si>
  <si>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</si>
  <si>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</si>
  <si>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</si>
  <si>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</si>
  <si>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</si>
  <si>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</si>
  <si>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</si>
  <si>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</si>
  <si>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</si>
  <si>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</si>
  <si>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</si>
  <si>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</si>
  <si>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</si>
  <si>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</si>
  <si>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</si>
  <si>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</si>
  <si>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</si>
  <si>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</si>
  <si>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</si>
  <si>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</si>
  <si>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</si>
  <si>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</si>
  <si>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</si>
  <si>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</si>
  <si>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</si>
  <si>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</si>
  <si>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</si>
  <si>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</si>
  <si>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</si>
  <si>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</si>
  <si>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</si>
  <si>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</si>
  <si>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</si>
  <si>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</si>
  <si>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</si>
  <si>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</si>
  <si>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</si>
  <si>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</si>
  <si>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</si>
  <si>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</si>
  <si>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</si>
  <si>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</si>
  <si>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</si>
  <si>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</si>
  <si>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</si>
  <si>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</si>
  <si>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</si>
  <si>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</si>
  <si>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</si>
  <si>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</si>
  <si>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</si>
  <si>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</si>
  <si>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</si>
  <si>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</si>
  <si>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</si>
  <si>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</si>
  <si>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</si>
  <si>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</si>
  <si>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</si>
  <si>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</si>
  <si>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</si>
  <si>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</si>
  <si>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</si>
  <si>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</si>
  <si>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</si>
  <si>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</si>
  <si>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</si>
  <si>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</si>
  <si>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</si>
  <si>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</si>
  <si>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</si>
  <si>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</si>
  <si>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</si>
  <si>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</si>
  <si>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</si>
  <si>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</si>
  <si>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</si>
  <si>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</si>
  <si>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</si>
  <si>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</si>
  <si>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</si>
  <si>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</si>
  <si>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</si>
  <si>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</si>
  <si>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</si>
  <si>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</si>
  <si>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</si>
  <si>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</si>
  <si>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</si>
  <si>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</si>
  <si>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</si>
  <si>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</si>
  <si>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</si>
  <si>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</si>
  <si>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</si>
  <si>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</si>
  <si>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</si>
  <si>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</si>
  <si>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</si>
  <si>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</si>
  <si>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</si>
  <si>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</si>
  <si>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</si>
  <si>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</si>
  <si>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</si>
  <si>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</si>
  <si>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</si>
  <si>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</si>
  <si>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</si>
  <si>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</si>
  <si>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</si>
  <si>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</si>
  <si>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</si>
  <si>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</si>
  <si>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</si>
  <si>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</si>
  <si>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</si>
  <si>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</si>
  <si>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</si>
  <si>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</si>
  <si>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</si>
  <si>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</si>
  <si>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</si>
  <si>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</si>
  <si>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</si>
  <si>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</si>
  <si>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</si>
  <si>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</si>
  <si>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</si>
  <si>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</si>
  <si>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</si>
  <si>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</si>
  <si>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</si>
  <si>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</si>
  <si>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</si>
  <si>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</si>
  <si>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</si>
  <si>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</si>
  <si>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</si>
  <si>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</si>
  <si>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</si>
  <si>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</si>
  <si>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</si>
  <si>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</si>
  <si>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</si>
  <si>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</si>
  <si>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</si>
  <si>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</si>
  <si>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</si>
  <si>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</si>
  <si>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</si>
  <si>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</si>
  <si>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</si>
  <si>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</si>
  <si>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</si>
  <si>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</si>
  <si>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</si>
  <si>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</si>
  <si>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</si>
  <si>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</si>
  <si>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</si>
  <si>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</si>
  <si>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</si>
  <si>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</si>
  <si>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</si>
  <si>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</si>
  <si>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</si>
  <si>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</si>
  <si>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</si>
  <si>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</si>
  <si>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</si>
  <si>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</si>
  <si>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</si>
  <si>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</si>
  <si>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</si>
  <si>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</si>
  <si>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</si>
  <si>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</si>
  <si>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</si>
  <si>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</si>
  <si>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</si>
  <si>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</si>
  <si>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</si>
  <si>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</si>
  <si>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</si>
  <si>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</si>
  <si>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</si>
  <si>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</si>
  <si>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</si>
  <si>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</si>
  <si>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</si>
  <si>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</si>
  <si>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</si>
  <si>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</si>
  <si>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</si>
  <si>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</si>
  <si>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</si>
  <si>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</si>
  <si>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</si>
  <si>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</si>
  <si>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</si>
  <si>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</si>
  <si>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</si>
  <si>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</si>
  <si>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</si>
  <si>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</si>
  <si>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</si>
  <si>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</si>
  <si>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</si>
  <si>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</si>
  <si>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</si>
  <si>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</si>
  <si>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</si>
  <si>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</si>
  <si>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</si>
  <si>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</si>
  <si>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</si>
  <si>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</si>
  <si>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</si>
  <si>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</si>
  <si>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</si>
  <si>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</si>
  <si>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</si>
  <si>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</si>
  <si>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</si>
  <si>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</si>
  <si>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</si>
  <si>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</si>
  <si>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</si>
  <si>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</si>
  <si>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</si>
  <si>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</si>
  <si>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</si>
  <si>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</si>
  <si>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</si>
  <si>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</si>
  <si>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</si>
  <si>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</si>
  <si>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</si>
  <si>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</si>
  <si>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</si>
  <si>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</si>
  <si>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</si>
  <si>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</si>
  <si>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</si>
  <si>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</si>
  <si>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</si>
  <si>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</si>
  <si>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</si>
  <si>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</si>
  <si>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</si>
  <si>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</si>
  <si>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</si>
  <si>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</si>
  <si>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</si>
  <si>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</si>
  <si>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</si>
  <si>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</si>
  <si>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</si>
  <si>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</si>
  <si>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</si>
  <si>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</si>
  <si>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</si>
  <si>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</si>
  <si>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</si>
  <si>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</si>
  <si>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</si>
  <si>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</si>
  <si>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</si>
  <si>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</si>
  <si>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</si>
  <si>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</si>
  <si>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</si>
  <si>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</si>
  <si>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</si>
  <si>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</si>
  <si>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</si>
  <si>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</si>
  <si>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</si>
  <si>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</si>
  <si>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</si>
  <si>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</si>
  <si>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</si>
  <si>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</si>
  <si>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</si>
  <si>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</si>
  <si>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</si>
  <si>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</si>
  <si>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</si>
  <si>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</si>
  <si>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</si>
  <si>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</si>
  <si>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</si>
  <si>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</si>
  <si>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</si>
  <si>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</si>
  <si>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</si>
  <si>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</si>
  <si>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</si>
  <si>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</si>
  <si>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</si>
  <si>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</si>
  <si>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</si>
  <si>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</si>
  <si>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</si>
  <si>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</si>
  <si>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</si>
  <si>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</si>
  <si>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</si>
  <si>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</si>
  <si>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</si>
  <si>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</si>
  <si>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</si>
  <si>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</si>
  <si>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</si>
  <si>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</si>
  <si>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</si>
  <si>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</si>
  <si>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</si>
  <si>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</si>
  <si>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</si>
  <si>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</si>
  <si>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</si>
  <si>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</si>
  <si>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</si>
  <si>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</si>
  <si>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</si>
  <si>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</si>
  <si>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</si>
  <si>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</si>
  <si>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</si>
  <si>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</si>
  <si>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</si>
  <si>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</si>
  <si>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</si>
  <si>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</si>
  <si>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</si>
  <si>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</si>
  <si>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</si>
  <si>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</si>
  <si>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</si>
  <si>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</si>
  <si>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</si>
  <si>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</si>
  <si>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</si>
  <si>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</si>
  <si>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</si>
  <si>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</si>
  <si>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</si>
  <si>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</si>
  <si>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</si>
  <si>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</si>
  <si>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</si>
  <si>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</si>
  <si>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</si>
  <si>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</si>
  <si>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</si>
  <si>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</si>
  <si>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</si>
  <si>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</si>
  <si>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</si>
  <si>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</si>
  <si>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</si>
  <si>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</si>
  <si>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</si>
  <si>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</si>
  <si>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</si>
  <si>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</si>
  <si>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</si>
  <si>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</si>
  <si>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</si>
  <si>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</si>
  <si>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</si>
  <si>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</si>
  <si>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</si>
  <si>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</si>
  <si>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</si>
  <si>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</si>
  <si>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</si>
  <si>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</si>
  <si>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</si>
  <si>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</si>
  <si>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</si>
  <si>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</si>
  <si>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</si>
  <si>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</si>
  <si>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</si>
  <si>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</si>
  <si>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</si>
  <si>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</si>
  <si>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</si>
  <si>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</si>
  <si>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</si>
  <si>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</si>
  <si>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</si>
  <si>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</si>
  <si>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</si>
  <si>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</si>
  <si>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</si>
  <si>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</si>
  <si>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</si>
  <si>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</si>
  <si>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</si>
  <si>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</si>
  <si>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</si>
  <si>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</si>
  <si>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</si>
  <si>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</si>
  <si>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</si>
  <si>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</si>
  <si>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</si>
  <si>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</si>
  <si>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</si>
  <si>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</si>
  <si>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</si>
  <si>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</si>
  <si>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</si>
  <si>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</si>
  <si>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</si>
  <si>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</si>
  <si>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</si>
  <si>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</si>
  <si>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</si>
  <si>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</si>
  <si>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</si>
  <si>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</si>
  <si>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</si>
  <si>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</si>
  <si>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</si>
  <si>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</si>
  <si>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</si>
  <si>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</si>
  <si>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</si>
  <si>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</si>
  <si>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</si>
  <si>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</si>
  <si>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</si>
  <si>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</si>
  <si>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</si>
  <si>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</si>
  <si>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</si>
  <si>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</si>
  <si>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</si>
  <si>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</si>
  <si>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</si>
  <si>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</si>
  <si>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</si>
  <si>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</si>
  <si>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</si>
  <si>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</si>
  <si>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</si>
  <si>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</si>
  <si>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</si>
  <si>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</si>
  <si>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</si>
  <si>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</si>
  <si>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</si>
  <si>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</si>
  <si>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</si>
  <si>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</si>
  <si>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</si>
  <si>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</si>
  <si>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</si>
  <si>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</si>
  <si>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</si>
  <si>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</si>
  <si>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</si>
  <si>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</si>
  <si>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</si>
  <si>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</si>
  <si>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</si>
  <si>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</si>
  <si>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</si>
  <si>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</si>
  <si>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</si>
  <si>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</si>
  <si>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</si>
  <si>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</si>
  <si>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</si>
  <si>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</si>
  <si>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</si>
  <si>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</si>
  <si>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</si>
  <si>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</si>
  <si>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</si>
  <si>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</si>
  <si>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</si>
  <si>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</si>
  <si>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</si>
  <si>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</si>
  <si>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</si>
  <si>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</si>
  <si>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</si>
  <si>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</si>
  <si>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</si>
  <si>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</si>
  <si>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</si>
  <si>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</si>
  <si>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</si>
  <si>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</si>
  <si>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</si>
  <si>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</si>
  <si>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</si>
  <si>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</si>
  <si>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</si>
  <si>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</si>
  <si>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</si>
  <si>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</si>
  <si>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</si>
  <si>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</si>
  <si>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</si>
  <si>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</si>
  <si>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</si>
  <si>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</si>
  <si>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</si>
  <si>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</si>
  <si>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</si>
  <si>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</si>
  <si>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</si>
  <si>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</si>
  <si>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</si>
  <si>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</si>
  <si>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</si>
  <si>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</si>
  <si>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</si>
  <si>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</si>
  <si>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</si>
  <si>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</si>
  <si>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</si>
  <si>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</si>
  <si>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</si>
  <si>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</si>
  <si>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</si>
  <si>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</si>
  <si>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</si>
  <si>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</si>
  <si>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</si>
  <si>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</si>
  <si>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</si>
  <si>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</si>
  <si>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</si>
  <si>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</si>
  <si>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</si>
  <si>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</si>
  <si>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</si>
  <si>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</si>
  <si>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</si>
  <si>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</si>
  <si>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</si>
  <si>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</si>
  <si>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</si>
  <si>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</si>
  <si>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</si>
  <si>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</si>
  <si>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</si>
  <si>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</si>
  <si>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</si>
  <si>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</si>
  <si>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</si>
  <si>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</si>
  <si>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</si>
  <si>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</si>
  <si>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</si>
  <si>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</si>
  <si>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</si>
  <si>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</si>
  <si>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</si>
  <si>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</si>
  <si>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</si>
  <si>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</si>
  <si>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</si>
  <si>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</si>
  <si>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</si>
  <si>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</si>
  <si>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</si>
  <si>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</si>
  <si>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</si>
  <si>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</si>
  <si>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</si>
  <si>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</si>
  <si>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</si>
  <si>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</si>
  <si>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</si>
  <si>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</si>
  <si>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</si>
  <si>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</si>
  <si>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</si>
  <si>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</si>
  <si>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</si>
  <si>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</si>
  <si>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</si>
  <si>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</si>
  <si>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</si>
  <si>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</si>
  <si>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</si>
  <si>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</si>
  <si>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</si>
  <si>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</si>
  <si>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</si>
  <si>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</si>
  <si>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</si>
  <si>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</si>
  <si>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</si>
  <si>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</si>
  <si>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</si>
  <si>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</si>
  <si>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</si>
  <si>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</si>
  <si>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</si>
  <si>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</si>
  <si>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</si>
  <si>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</si>
  <si>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</si>
  <si>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</si>
  <si>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</si>
  <si>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</si>
  <si>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</si>
  <si>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</si>
  <si>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</si>
  <si>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</si>
  <si>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</si>
  <si>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</si>
  <si>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</si>
  <si>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</si>
  <si>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</si>
  <si>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</si>
  <si>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</si>
  <si>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</si>
  <si>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</si>
  <si>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</si>
  <si>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</si>
  <si>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</si>
  <si>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</si>
  <si>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</si>
  <si>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</si>
  <si>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</si>
  <si>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</si>
  <si>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</si>
  <si>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</si>
  <si>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</si>
  <si>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</si>
  <si>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</si>
  <si>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</si>
  <si>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</si>
  <si>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</si>
  <si>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</si>
  <si>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</si>
  <si>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</si>
  <si>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</si>
  <si>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</si>
  <si>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</si>
  <si>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</si>
  <si>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</si>
  <si>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</si>
  <si>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</si>
  <si>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</si>
  <si>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</si>
  <si>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</si>
  <si>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</si>
  <si>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</si>
  <si>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</si>
  <si>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</si>
  <si>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</si>
  <si>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</si>
  <si>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</si>
  <si>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</si>
  <si>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</si>
  <si>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</si>
  <si>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</si>
  <si>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</si>
  <si>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</si>
  <si>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</si>
  <si>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</si>
  <si>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</si>
  <si>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</si>
  <si>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</si>
  <si>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</si>
  <si>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</si>
  <si>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</si>
  <si>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</si>
  <si>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</si>
  <si>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</si>
  <si>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</si>
  <si>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</si>
  <si>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</si>
  <si>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</si>
  <si>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</si>
  <si>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</si>
  <si>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</si>
  <si>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</si>
  <si>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</si>
  <si>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</si>
  <si>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</si>
  <si>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</si>
  <si>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</si>
  <si>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</si>
  <si>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</si>
  <si>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</si>
  <si>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</si>
  <si>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</si>
  <si>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</si>
  <si>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</si>
  <si>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</si>
  <si>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</si>
  <si>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</si>
  <si>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</si>
  <si>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</si>
  <si>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</si>
  <si>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</si>
  <si>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</si>
  <si>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</si>
  <si>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</si>
  <si>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</si>
  <si>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</si>
  <si>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</si>
  <si>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</si>
  <si>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</si>
  <si>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</si>
  <si>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</si>
  <si>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</si>
  <si>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</si>
  <si>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</si>
  <si>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</si>
  <si>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</si>
  <si>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</si>
  <si>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</si>
  <si>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</si>
  <si>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</si>
  <si>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</si>
  <si>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</si>
  <si>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</si>
  <si>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</si>
  <si>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</si>
  <si>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</si>
  <si>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</si>
  <si>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</si>
  <si>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</si>
  <si>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</si>
  <si>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</si>
  <si>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</si>
  <si>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</si>
  <si>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</si>
  <si>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</si>
  <si>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</si>
  <si>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</si>
  <si>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</si>
  <si>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</si>
  <si>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</si>
  <si>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</si>
  <si>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</si>
  <si>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</si>
  <si>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</si>
  <si>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</si>
  <si>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</si>
  <si>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</si>
  <si>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</si>
  <si>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</si>
  <si>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</si>
  <si>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</si>
  <si>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</si>
  <si>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</si>
  <si>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</si>
  <si>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</si>
  <si>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</si>
  <si>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</si>
  <si>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</si>
  <si>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</si>
  <si>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</si>
  <si>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</si>
  <si>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</si>
  <si>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</si>
  <si>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</si>
  <si>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</si>
  <si>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</si>
  <si>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</si>
  <si>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</si>
  <si>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</si>
  <si>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</si>
  <si>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</si>
  <si>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</si>
  <si>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</si>
  <si>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</si>
  <si>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</si>
  <si>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</si>
  <si>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</si>
  <si>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</si>
  <si>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</si>
  <si>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</si>
  <si>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</si>
  <si>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</si>
  <si>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</si>
  <si>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</si>
  <si>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</si>
  <si>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</si>
  <si>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</si>
  <si>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</si>
  <si>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</si>
  <si>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</si>
  <si>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</si>
  <si>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</si>
  <si>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</si>
  <si>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</si>
  <si>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</si>
  <si>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</si>
  <si>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</si>
  <si>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</si>
  <si>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</si>
  <si>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</si>
  <si>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</si>
  <si>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</si>
  <si>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</si>
  <si>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</si>
  <si>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</si>
  <si>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</si>
  <si>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</si>
  <si>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</si>
  <si>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</si>
  <si>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</si>
  <si>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</si>
  <si>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</si>
  <si>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</si>
  <si>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</si>
  <si>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</si>
  <si>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</si>
  <si>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</si>
  <si>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</si>
  <si>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</si>
  <si>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</si>
  <si>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</si>
  <si>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</si>
  <si>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</si>
  <si>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</si>
  <si>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</si>
  <si>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</si>
  <si>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</si>
  <si>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</si>
  <si>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</si>
  <si>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</si>
  <si>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</si>
  <si>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</si>
  <si>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</si>
  <si>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</si>
  <si>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</si>
  <si>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</si>
  <si>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</si>
  <si>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</si>
  <si>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</si>
  <si>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</si>
  <si>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</si>
  <si>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</si>
  <si>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</si>
  <si>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</si>
  <si>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</si>
  <si>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</si>
  <si>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</si>
  <si>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</si>
  <si>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</si>
  <si>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</si>
  <si>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</si>
  <si>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</si>
  <si>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</si>
  <si>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</si>
  <si>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</si>
  <si>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</si>
  <si>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</si>
  <si>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</si>
  <si>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</si>
  <si>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</si>
  <si>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</si>
  <si>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</si>
  <si>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</si>
  <si>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</si>
  <si>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</si>
  <si>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</si>
  <si>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</si>
  <si>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</si>
  <si>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</si>
  <si>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</si>
  <si>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</si>
  <si>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</si>
  <si>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</si>
  <si>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</si>
  <si>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</si>
  <si>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</si>
  <si>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</si>
  <si>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</si>
  <si>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</si>
  <si>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</si>
  <si>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</si>
  <si>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</si>
  <si>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</si>
  <si>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</si>
  <si>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</si>
  <si>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</si>
  <si>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</si>
  <si>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</si>
  <si>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</si>
  <si>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</si>
  <si>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</si>
  <si>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</si>
  <si>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</si>
  <si>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</si>
  <si>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</si>
  <si>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</si>
  <si>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</si>
  <si>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</si>
  <si>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</si>
  <si>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</si>
  <si>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</si>
  <si>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</si>
  <si>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</si>
  <si>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</si>
  <si>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</si>
  <si>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</si>
  <si>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</si>
  <si>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</si>
  <si>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</si>
  <si>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</si>
  <si>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</si>
  <si>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</si>
  <si>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</si>
  <si>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</si>
  <si>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</si>
  <si>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</si>
  <si>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</si>
  <si>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</si>
  <si>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</si>
  <si>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</si>
  <si>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</si>
  <si>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</si>
  <si>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</si>
  <si>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</si>
  <si>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</si>
  <si>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</si>
  <si>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</si>
  <si>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</si>
  <si>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</si>
  <si>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</si>
  <si>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</si>
  <si>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</si>
  <si>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</si>
  <si>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</si>
  <si>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</si>
  <si>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</si>
  <si>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</si>
  <si>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</si>
  <si>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</si>
  <si>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</si>
  <si>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</si>
  <si>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</si>
  <si>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</si>
  <si>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</si>
  <si>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</si>
  <si>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</si>
  <si>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</si>
  <si>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</si>
  <si>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</si>
  <si>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</si>
  <si>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</si>
  <si>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</si>
  <si>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</si>
  <si>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</si>
  <si>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</si>
  <si>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</si>
  <si>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</si>
  <si>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</si>
  <si>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</si>
  <si>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</si>
  <si>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</si>
  <si>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</si>
  <si>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</si>
  <si>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</si>
  <si>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</si>
  <si>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</si>
  <si>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</si>
  <si>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</si>
  <si>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</si>
  <si>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</si>
  <si>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</si>
  <si>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</si>
  <si>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</si>
  <si>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</si>
  <si>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</si>
  <si>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</si>
  <si>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</si>
  <si>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</si>
  <si>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</si>
  <si>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</si>
  <si>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</si>
  <si>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</si>
  <si>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</si>
  <si>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</si>
  <si>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</si>
  <si>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</si>
  <si>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</si>
  <si>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</si>
  <si>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</si>
  <si>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</si>
  <si>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</si>
  <si>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</si>
  <si>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</si>
  <si>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</si>
  <si>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</si>
  <si>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</si>
  <si>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</si>
  <si>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</si>
  <si>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</si>
  <si>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</si>
  <si>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</si>
  <si>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</si>
  <si>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</si>
  <si>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</si>
  <si>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</si>
  <si>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</si>
  <si>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</si>
  <si>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</si>
  <si>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</si>
  <si>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</si>
  <si>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</si>
  <si>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</si>
  <si>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</si>
  <si>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</si>
  <si>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</si>
  <si>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</si>
  <si>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</si>
  <si>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</si>
  <si>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</si>
  <si>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</si>
  <si>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</si>
  <si>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</si>
  <si>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</si>
  <si>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</si>
  <si>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</si>
  <si>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</si>
  <si>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</si>
  <si>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</si>
  <si>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</si>
  <si>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</si>
  <si>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</si>
  <si>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</si>
  <si>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</si>
  <si>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</si>
  <si>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</si>
  <si>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</si>
  <si>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</si>
  <si>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</si>
  <si>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</si>
  <si>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</si>
  <si>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</si>
  <si>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</si>
  <si>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</si>
  <si>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</si>
  <si>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</si>
  <si>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</si>
  <si>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</si>
  <si>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</si>
  <si>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</si>
  <si>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</si>
  <si>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</si>
  <si>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</si>
  <si>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</si>
  <si>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</si>
  <si>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</si>
  <si>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</si>
  <si>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</si>
  <si>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</si>
  <si>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</si>
  <si>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</si>
  <si>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</si>
  <si>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</si>
  <si>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</si>
  <si>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</si>
  <si>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</si>
  <si>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</si>
  <si>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</si>
  <si>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</si>
  <si>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</si>
  <si>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</si>
  <si>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</si>
  <si>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</si>
  <si>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</si>
  <si>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</si>
  <si>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</si>
  <si>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</si>
  <si>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</si>
  <si>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</si>
  <si>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</si>
  <si>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</si>
  <si>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</si>
  <si>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</si>
  <si>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</si>
  <si>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</si>
  <si>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</si>
  <si>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</si>
  <si>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</si>
  <si>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</si>
  <si>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</si>
  <si>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</si>
  <si>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</si>
  <si>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</si>
  <si>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</si>
  <si>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</si>
  <si>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</si>
  <si>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</si>
  <si>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</si>
  <si>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</si>
  <si>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</si>
  <si>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</si>
  <si>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</si>
  <si>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</si>
  <si>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</si>
  <si>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</si>
  <si>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</si>
  <si>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</si>
  <si>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</si>
  <si>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</si>
  <si>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</si>
  <si>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</si>
  <si>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</si>
  <si>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</si>
  <si>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</si>
  <si>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</si>
  <si>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</si>
  <si>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</si>
  <si>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</si>
  <si>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</si>
  <si>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</si>
  <si>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</si>
  <si>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</si>
  <si>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</si>
  <si>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</si>
  <si>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</si>
  <si>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</si>
  <si>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</si>
  <si>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</si>
  <si>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</si>
  <si>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</si>
  <si>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</si>
  <si>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</si>
  <si>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</si>
  <si>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</si>
  <si>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</si>
  <si>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</si>
  <si>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</si>
  <si>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</si>
  <si>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</si>
  <si>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</si>
  <si>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</si>
  <si>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</si>
  <si>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</si>
  <si>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</si>
  <si>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</si>
  <si>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</si>
  <si>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</si>
  <si>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</si>
  <si>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</si>
  <si>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</si>
  <si>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</si>
  <si>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</si>
  <si>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</si>
  <si>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</si>
  <si>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</si>
  <si>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</si>
  <si>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</si>
  <si>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</si>
  <si>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</si>
  <si>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</si>
  <si>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</si>
  <si>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</si>
  <si>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</si>
  <si>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</si>
  <si>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</si>
  <si>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</si>
  <si>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</si>
  <si>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</si>
  <si>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</si>
  <si>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</si>
  <si>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</si>
  <si>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</si>
  <si>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</si>
  <si>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</si>
  <si>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</si>
  <si>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</si>
  <si>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</si>
  <si>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</si>
  <si>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</si>
  <si>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</si>
  <si>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</si>
  <si>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</si>
  <si>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</si>
  <si>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</si>
  <si>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</si>
  <si>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</si>
  <si>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</si>
  <si>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</si>
  <si>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</si>
  <si>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</si>
  <si>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</si>
  <si>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</si>
  <si>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</si>
  <si>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</si>
  <si>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</si>
  <si>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</si>
  <si>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</si>
  <si>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</si>
  <si>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</si>
  <si>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</si>
  <si>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</si>
  <si>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</si>
  <si>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</si>
  <si>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</si>
  <si>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</si>
  <si>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</si>
  <si>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</si>
  <si>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</si>
  <si>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</si>
  <si>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</si>
  <si>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</si>
  <si>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</si>
  <si>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</si>
  <si>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</si>
  <si>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</si>
  <si>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</si>
  <si>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</si>
  <si>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</si>
  <si>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</si>
  <si>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</si>
  <si>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</si>
  <si>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</si>
  <si>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</si>
  <si>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</si>
  <si>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</si>
  <si>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</si>
  <si>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</si>
  <si>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</si>
  <si>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</si>
  <si>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</si>
  <si>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</si>
  <si>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</si>
  <si>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</si>
  <si>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</si>
  <si>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</si>
  <si>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</si>
  <si>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</si>
  <si>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</si>
  <si>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</si>
  <si>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</si>
  <si>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</si>
  <si>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</si>
  <si>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</si>
  <si>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</si>
  <si>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</si>
  <si>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</si>
  <si>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</si>
  <si>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</si>
  <si>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</si>
  <si>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</si>
  <si>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</si>
  <si>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</si>
  <si>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</si>
  <si>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</si>
  <si>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</si>
  <si>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</si>
  <si>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</si>
  <si>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</si>
  <si>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</si>
  <si>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</si>
  <si>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</si>
  <si>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</si>
  <si>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</si>
  <si>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</si>
  <si>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</si>
  <si>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</si>
  <si>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</si>
  <si>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</si>
  <si>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</si>
  <si>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</si>
  <si>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</si>
  <si>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</si>
  <si>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</si>
  <si>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</si>
  <si>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</si>
  <si>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</si>
  <si>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</si>
  <si>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</si>
  <si>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</si>
  <si>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</si>
  <si>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</si>
  <si>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</si>
  <si>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</si>
  <si>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</si>
  <si>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</si>
  <si>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</si>
  <si>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</si>
  <si>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</si>
  <si>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</si>
  <si>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</si>
  <si>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</si>
  <si>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</si>
  <si>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</si>
  <si>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</si>
  <si>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</si>
  <si>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</si>
  <si>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</si>
  <si>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</si>
  <si>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</si>
  <si>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</si>
  <si>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</si>
  <si>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</si>
  <si>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</si>
  <si>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</si>
  <si>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</si>
  <si>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</si>
  <si>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</si>
  <si>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</si>
  <si>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</si>
  <si>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</si>
  <si>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</si>
  <si>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</si>
  <si>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</si>
  <si>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</si>
  <si>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</si>
  <si>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</si>
  <si>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</si>
  <si>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</si>
  <si>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</si>
  <si>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</si>
  <si>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</si>
  <si>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</si>
  <si>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</si>
  <si>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</si>
  <si>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</si>
  <si>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</si>
  <si>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</si>
  <si>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</si>
  <si>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</si>
  <si>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</si>
  <si>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</si>
  <si>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</si>
  <si>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</si>
  <si>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</si>
  <si>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</si>
  <si>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</si>
  <si>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</si>
  <si>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</si>
  <si>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</si>
  <si>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</si>
  <si>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</si>
  <si>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</si>
  <si>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</si>
  <si>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</si>
  <si>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</si>
  <si>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</si>
  <si>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</si>
  <si>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</si>
  <si>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</si>
  <si>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</si>
  <si>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</si>
  <si>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</si>
  <si>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</si>
  <si>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</si>
  <si>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</si>
  <si>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</si>
  <si>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</si>
  <si>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</si>
  <si>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</si>
  <si>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</si>
  <si>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</si>
  <si>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</si>
  <si>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</si>
  <si>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</si>
  <si>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</si>
  <si>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</si>
  <si>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</si>
  <si>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</si>
  <si>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</si>
  <si>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</si>
  <si>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</si>
  <si>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</si>
  <si>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</si>
  <si>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</si>
  <si>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</si>
  <si>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</si>
  <si>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</si>
  <si>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</si>
  <si>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</si>
  <si>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</si>
  <si>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</si>
  <si>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</si>
  <si>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</si>
  <si>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</si>
  <si>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</si>
  <si>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</si>
  <si>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</si>
  <si>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</si>
  <si>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</si>
  <si>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</si>
  <si>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</si>
  <si>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</si>
  <si>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</si>
  <si>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</si>
  <si>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</si>
  <si>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</si>
  <si>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</si>
  <si>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</si>
  <si>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</si>
  <si>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</si>
  <si>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</si>
  <si>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</si>
  <si>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</si>
  <si>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</si>
  <si>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</si>
  <si>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</si>
  <si>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</si>
  <si>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</si>
  <si>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</si>
  <si>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</si>
  <si>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</si>
  <si>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</si>
  <si>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</si>
  <si>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</si>
  <si>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</si>
  <si>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</si>
  <si>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</si>
  <si>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</si>
  <si>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</si>
  <si>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</si>
  <si>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</si>
  <si>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</si>
  <si>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</si>
  <si>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</si>
  <si>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</si>
  <si>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</si>
  <si>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</si>
  <si>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</si>
  <si>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</si>
  <si>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</si>
  <si>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</si>
  <si>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</si>
  <si>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</si>
  <si>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</si>
  <si>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</si>
  <si>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</si>
  <si>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</si>
  <si>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</si>
  <si>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</si>
  <si>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</si>
  <si>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</si>
  <si>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</si>
  <si>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</si>
  <si>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</si>
  <si>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</si>
  <si>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</si>
  <si>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</si>
  <si>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</si>
  <si>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</si>
  <si>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</si>
  <si>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</si>
  <si>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</si>
  <si>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</si>
  <si>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</si>
  <si>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</si>
  <si>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</si>
  <si>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</si>
  <si>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</si>
  <si>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</si>
  <si>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</si>
  <si>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</si>
  <si>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</si>
  <si>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</si>
  <si>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</si>
  <si>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</si>
  <si>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</si>
  <si>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</si>
  <si>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</si>
  <si>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</si>
  <si>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</si>
  <si>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</si>
  <si>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</si>
  <si>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</si>
  <si>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</si>
  <si>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</si>
  <si>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</si>
  <si>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</si>
  <si>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</si>
  <si>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</si>
  <si>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</si>
  <si>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</si>
  <si>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</si>
  <si>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</si>
  <si>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</si>
  <si>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</si>
  <si>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</si>
  <si>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</si>
  <si>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</si>
  <si>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</si>
  <si>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</si>
  <si>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</si>
  <si>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</si>
  <si>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</si>
  <si>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</si>
  <si>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</si>
  <si>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</si>
  <si>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</si>
  <si>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</si>
  <si>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</si>
  <si>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</si>
  <si>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</si>
  <si>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</si>
  <si>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</si>
  <si>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</si>
  <si>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</si>
  <si>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</si>
  <si>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</si>
  <si>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</si>
  <si>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</si>
  <si>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</si>
  <si>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</si>
  <si>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</si>
  <si>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</si>
  <si>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</si>
  <si>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</si>
  <si>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</si>
  <si>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</si>
  <si>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</si>
  <si>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</si>
  <si>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</si>
  <si>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</si>
  <si>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</si>
  <si>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</si>
  <si>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</si>
  <si>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</si>
  <si>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</si>
  <si>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</si>
  <si>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</si>
  <si>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</si>
  <si>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</si>
  <si>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</si>
  <si>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</si>
  <si>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</si>
  <si>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</si>
  <si>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</si>
  <si>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</si>
  <si>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</si>
  <si>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</si>
  <si>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</si>
  <si>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</si>
  <si>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</si>
  <si>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</si>
  <si>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</si>
  <si>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</si>
  <si>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</si>
  <si>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</si>
  <si>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</si>
  <si>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</si>
  <si>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</si>
  <si>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</si>
  <si>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</si>
  <si>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</si>
  <si>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</si>
  <si>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</si>
  <si>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</si>
  <si>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</si>
  <si>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</si>
  <si>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</si>
  <si>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</si>
  <si>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</si>
  <si>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</si>
  <si>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</si>
  <si>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</si>
  <si>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</si>
  <si>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</si>
  <si>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</si>
  <si>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</si>
  <si>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</si>
  <si>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</si>
  <si>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</si>
  <si>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</si>
  <si>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</si>
  <si>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</si>
  <si>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</si>
  <si>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</si>
  <si>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</si>
  <si>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</si>
  <si>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</si>
  <si>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</si>
  <si>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</si>
  <si>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</si>
  <si>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</si>
  <si>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</si>
  <si>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</si>
  <si>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</si>
  <si>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</si>
  <si>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</si>
  <si>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</si>
  <si>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</si>
  <si>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</si>
  <si>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</si>
  <si>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</si>
  <si>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</si>
  <si>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</si>
  <si>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</si>
  <si>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</si>
  <si>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</si>
  <si>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</si>
  <si>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</si>
  <si>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</si>
  <si>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</si>
  <si>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</si>
  <si>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</si>
  <si>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</si>
  <si>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</si>
  <si>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</si>
  <si>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</si>
  <si>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</si>
  <si>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</si>
  <si>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</si>
  <si>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</si>
  <si>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</si>
  <si>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</si>
  <si>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</si>
  <si>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</si>
  <si>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</si>
  <si>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</si>
  <si>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</si>
  <si>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</si>
  <si>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</si>
  <si>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</si>
  <si>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</si>
  <si>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</si>
  <si>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</si>
  <si>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</si>
  <si>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</si>
  <si>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</si>
  <si>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</si>
  <si>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</si>
  <si>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</si>
  <si>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</si>
  <si>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</si>
  <si>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</si>
  <si>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</si>
  <si>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</si>
  <si>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</si>
  <si>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</si>
  <si>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</si>
  <si>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</si>
  <si>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</si>
  <si>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</si>
  <si>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</si>
  <si>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</si>
  <si>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</si>
  <si>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</si>
  <si>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</si>
  <si>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</si>
  <si>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</si>
  <si>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</si>
  <si>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</si>
  <si>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</si>
  <si>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</si>
  <si>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</si>
  <si>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</si>
  <si>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</si>
  <si>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</si>
  <si>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</si>
  <si>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</si>
  <si>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</si>
  <si>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</si>
  <si>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</si>
  <si>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</si>
  <si>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</si>
  <si>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</si>
  <si>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</si>
  <si>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</si>
  <si>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</si>
  <si>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</si>
  <si>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</si>
  <si>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</si>
  <si>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</si>
  <si>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</si>
  <si>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</si>
  <si>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</si>
  <si>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</si>
  <si>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</si>
  <si>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</si>
  <si>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</si>
  <si>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</si>
  <si>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</si>
  <si>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</si>
  <si>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</si>
  <si>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</si>
  <si>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</si>
  <si>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</si>
  <si>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</si>
  <si>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</si>
  <si>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</si>
  <si>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</si>
  <si>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</si>
  <si>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</si>
  <si>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</si>
  <si>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</si>
  <si>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</si>
  <si>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</si>
  <si>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</si>
  <si>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</si>
  <si>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</si>
  <si>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</si>
  <si>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</si>
  <si>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</si>
  <si>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</si>
  <si>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</si>
  <si>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</si>
  <si>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</si>
  <si>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</si>
  <si>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</si>
  <si>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</si>
  <si>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</si>
  <si>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</si>
  <si>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</si>
  <si>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</si>
  <si>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</si>
  <si>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</si>
  <si>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</si>
  <si>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</si>
  <si>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</si>
  <si>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</si>
  <si>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</si>
  <si>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</si>
  <si>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</si>
  <si>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</si>
  <si>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</si>
  <si>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</si>
  <si>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</si>
  <si>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</si>
  <si>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</si>
  <si>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</si>
  <si>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</si>
  <si>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</si>
  <si>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</si>
  <si>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</si>
  <si>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</si>
  <si>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</si>
  <si>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</si>
  <si>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</si>
  <si>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</si>
  <si>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</si>
  <si>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</si>
  <si>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</si>
  <si>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</si>
  <si>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</si>
  <si>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</si>
  <si>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</si>
  <si>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</si>
  <si>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</si>
  <si>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</si>
  <si>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</si>
  <si>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</si>
  <si>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</si>
  <si>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</si>
  <si>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</si>
  <si>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</si>
  <si>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</si>
  <si>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</si>
  <si>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</si>
  <si>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</si>
  <si>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</si>
  <si>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</si>
  <si>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</si>
  <si>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</si>
  <si>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</si>
  <si>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</si>
  <si>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</si>
  <si>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</si>
  <si>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</si>
  <si>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</si>
  <si>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</si>
  <si>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</si>
  <si>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</si>
  <si>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</si>
  <si>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</si>
  <si>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</si>
  <si>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</si>
  <si>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</si>
  <si>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</si>
  <si>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</si>
  <si>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</si>
  <si>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</si>
  <si>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</si>
  <si>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</si>
  <si>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</si>
  <si>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</si>
  <si>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</si>
  <si>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</si>
  <si>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</si>
  <si>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</si>
  <si>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</si>
  <si>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</si>
  <si>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</si>
  <si>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</si>
  <si>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</si>
  <si>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</si>
  <si>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</si>
  <si>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</si>
  <si>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</si>
  <si>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</si>
  <si>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</si>
  <si>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</si>
  <si>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</si>
  <si>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</si>
  <si>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</si>
  <si>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</si>
  <si>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</si>
  <si>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</si>
  <si>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</si>
  <si>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</si>
  <si>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</si>
  <si>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</si>
  <si>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</si>
  <si>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</si>
  <si>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</si>
  <si>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</si>
  <si>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</si>
  <si>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</si>
  <si>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</si>
  <si>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</si>
  <si>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</si>
  <si>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</si>
  <si>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</si>
  <si>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</si>
  <si>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</si>
  <si>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</si>
  <si>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</si>
  <si>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</si>
  <si>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</si>
  <si>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</si>
  <si>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</si>
  <si>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</si>
  <si>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</si>
  <si>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</si>
  <si>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</si>
  <si>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</si>
  <si>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</si>
  <si>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</si>
  <si>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</si>
  <si>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</si>
  <si>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</si>
  <si>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</si>
  <si>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</si>
  <si>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</si>
  <si>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</si>
  <si>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</si>
  <si>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</si>
  <si>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</si>
  <si>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</si>
  <si>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</si>
  <si>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</si>
  <si>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</si>
  <si>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</si>
  <si>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</si>
  <si>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</si>
  <si>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</si>
  <si>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</si>
  <si>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</si>
  <si>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</si>
  <si>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</si>
  <si>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</si>
  <si>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</si>
  <si>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</si>
  <si>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</si>
  <si>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</si>
  <si>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</si>
  <si>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</si>
  <si>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</si>
  <si>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</si>
  <si>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</si>
  <si>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</si>
  <si>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</si>
  <si>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</si>
  <si>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</si>
  <si>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</si>
  <si>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</si>
  <si>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</si>
  <si>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</si>
  <si>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</si>
  <si>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</si>
  <si>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</si>
  <si>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</si>
  <si>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</si>
  <si>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</si>
  <si>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</si>
  <si>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</si>
  <si>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</si>
  <si>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</si>
  <si>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</si>
  <si>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</si>
  <si>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</si>
  <si>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</si>
  <si>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</si>
  <si>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</si>
  <si>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</si>
  <si>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</si>
  <si>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</si>
  <si>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</si>
  <si>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</si>
  <si>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</si>
  <si>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</si>
  <si>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</si>
  <si>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</si>
  <si>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</si>
  <si>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</si>
  <si>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</si>
  <si>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</si>
  <si>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</si>
  <si>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</si>
  <si>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</si>
  <si>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</si>
  <si>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</si>
  <si>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</si>
  <si>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</si>
  <si>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</si>
  <si>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</si>
  <si>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</si>
  <si>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</si>
  <si>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</si>
  <si>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</si>
  <si>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</si>
  <si>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</si>
  <si>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</si>
  <si>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</si>
  <si>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</si>
  <si>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</si>
  <si>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</si>
  <si>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</si>
  <si>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</si>
  <si>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</si>
  <si>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</si>
  <si>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</si>
  <si>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</si>
  <si>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</si>
  <si>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</si>
  <si>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</si>
  <si>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</si>
  <si>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</si>
  <si>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</si>
  <si>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</si>
  <si>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</si>
  <si>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</si>
  <si>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</si>
  <si>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</si>
  <si>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</si>
  <si>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</si>
  <si>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</si>
  <si>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</si>
  <si>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</si>
  <si>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</si>
  <si>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</si>
  <si>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</si>
  <si>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</si>
  <si>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</si>
  <si>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</si>
  <si>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</si>
  <si>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</si>
  <si>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</si>
  <si>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</si>
  <si>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</si>
  <si>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</si>
  <si>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</si>
  <si>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</si>
  <si>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</si>
  <si>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</si>
  <si>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</si>
  <si>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</si>
  <si>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</si>
  <si>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</si>
  <si>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</si>
  <si>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</si>
  <si>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</si>
  <si>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</si>
  <si>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</si>
  <si>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</si>
  <si>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</si>
  <si>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</si>
  <si>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</si>
  <si>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</si>
  <si>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</si>
  <si>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</si>
  <si>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</si>
  <si>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</si>
  <si>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</si>
  <si>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</si>
  <si>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</si>
  <si>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</si>
  <si>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</si>
  <si>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</si>
  <si>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</si>
  <si>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</si>
  <si>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</si>
  <si>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</si>
  <si>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</si>
  <si>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</si>
  <si>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</si>
  <si>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</si>
  <si>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</si>
  <si>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</si>
  <si>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</si>
  <si>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</si>
  <si>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</si>
  <si>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</si>
  <si>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</si>
  <si>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</si>
  <si>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</si>
  <si>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</si>
  <si>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</si>
  <si>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</si>
  <si>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</si>
  <si>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</si>
  <si>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</si>
  <si>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</si>
  <si>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</si>
  <si>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</si>
  <si>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</si>
  <si>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</si>
  <si>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</si>
  <si>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</si>
  <si>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</si>
  <si>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</si>
  <si>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</si>
  <si>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</si>
  <si>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</si>
  <si>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</si>
  <si>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</si>
  <si>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</si>
  <si>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</si>
  <si>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</si>
  <si>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</si>
  <si>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</si>
  <si>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</si>
  <si>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</si>
  <si>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</si>
  <si>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</si>
  <si>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</si>
  <si>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</si>
  <si>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</si>
  <si>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</si>
  <si>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</si>
  <si>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</si>
  <si>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</si>
  <si>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</si>
  <si>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</si>
  <si>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</si>
  <si>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</si>
  <si>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</si>
  <si>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</si>
  <si>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</si>
  <si>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</si>
  <si>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</si>
  <si>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</si>
  <si>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</si>
  <si>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</si>
  <si>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</si>
  <si>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</si>
  <si>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</si>
  <si>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</si>
  <si>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</si>
  <si>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</si>
  <si>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</si>
  <si>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</si>
  <si>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</si>
  <si>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</si>
  <si>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</si>
  <si>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</si>
  <si>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</si>
  <si>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</si>
  <si>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</si>
  <si>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</si>
  <si>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</si>
  <si>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</si>
  <si>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</si>
  <si>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</si>
  <si>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</si>
  <si>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</si>
  <si>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</si>
  <si>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</si>
  <si>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</si>
  <si>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</si>
  <si>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</si>
  <si>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</si>
  <si>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</si>
  <si>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</si>
  <si>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</si>
  <si>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</si>
  <si>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</si>
  <si>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</si>
  <si>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</si>
  <si>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</si>
  <si>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</si>
  <si>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</si>
  <si>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</si>
  <si>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</si>
  <si>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</si>
  <si>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</si>
  <si>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</si>
  <si>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</si>
  <si>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</si>
  <si>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</si>
  <si>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</si>
  <si>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</si>
  <si>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</si>
  <si>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</si>
  <si>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</si>
  <si>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</si>
  <si>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</si>
  <si>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</si>
  <si>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</si>
  <si>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</si>
  <si>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</si>
  <si>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</si>
  <si>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</si>
  <si>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</si>
  <si>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</si>
  <si>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</si>
  <si>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</si>
  <si>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</si>
  <si>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</si>
  <si>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</si>
  <si>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</si>
  <si>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</si>
  <si>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</si>
  <si>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</si>
  <si>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</si>
  <si>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</si>
  <si>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</si>
  <si>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</si>
  <si>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</si>
  <si>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</si>
  <si>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</si>
  <si>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</si>
  <si>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</si>
  <si>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</si>
  <si>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</si>
  <si>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</si>
  <si>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</si>
  <si>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</si>
  <si>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</si>
  <si>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</si>
  <si>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</si>
  <si>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</si>
  <si>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</si>
  <si>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</si>
  <si>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</si>
  <si>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</si>
  <si>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</si>
  <si>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</si>
  <si>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</si>
  <si>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</si>
  <si>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</si>
  <si>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</si>
  <si>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</si>
  <si>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</si>
  <si>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</si>
  <si>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</si>
  <si>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</si>
  <si>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</si>
  <si>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</si>
  <si>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</si>
  <si>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</si>
  <si>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</si>
  <si>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</si>
  <si>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</si>
  <si>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</si>
  <si>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</si>
  <si>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</si>
  <si>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</si>
  <si>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</si>
  <si>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</si>
  <si>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</si>
  <si>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</si>
  <si>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</si>
  <si>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</si>
  <si>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</si>
  <si>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</si>
  <si>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</si>
  <si>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</si>
  <si>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</si>
  <si>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</si>
  <si>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</si>
  <si>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</si>
  <si>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</si>
  <si>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</si>
  <si>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</si>
  <si>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</si>
  <si>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</si>
  <si>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</si>
  <si>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</si>
  <si>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</si>
  <si>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</si>
  <si>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</si>
  <si>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</si>
  <si>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</si>
  <si>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</si>
  <si>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</si>
  <si>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</si>
  <si>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</si>
  <si>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</si>
  <si>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</si>
  <si>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</si>
  <si>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</si>
  <si>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</si>
  <si>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</si>
  <si>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</si>
  <si>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</si>
  <si>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</si>
  <si>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</si>
  <si>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</si>
  <si>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</si>
  <si>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</si>
  <si>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</si>
  <si>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</si>
  <si>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</si>
  <si>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</si>
  <si>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</si>
  <si>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</si>
  <si>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</si>
  <si>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</si>
  <si>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</si>
  <si>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</si>
  <si>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</si>
  <si>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</si>
  <si>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</si>
  <si>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</si>
  <si>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</si>
  <si>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</si>
  <si>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</si>
  <si>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</si>
  <si>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</si>
  <si>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</si>
  <si>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</si>
  <si>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</si>
  <si>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</si>
  <si>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</si>
  <si>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</si>
  <si>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</si>
  <si>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</si>
  <si>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</si>
  <si>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</si>
  <si>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</si>
  <si>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</si>
  <si>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</si>
  <si>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</si>
  <si>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</si>
  <si>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</si>
  <si>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</si>
  <si>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</si>
  <si>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</si>
  <si>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</si>
  <si>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</si>
  <si>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</si>
  <si>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</si>
  <si>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</si>
  <si>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</si>
  <si>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</si>
  <si>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</si>
  <si>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</si>
  <si>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</si>
  <si>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</si>
  <si>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</si>
  <si>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</si>
  <si>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</si>
  <si>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</si>
  <si>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</si>
  <si>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</si>
  <si>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</si>
  <si>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</si>
  <si>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</si>
  <si>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</si>
  <si>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</si>
  <si>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</si>
  <si>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</si>
  <si>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</si>
  <si>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</si>
  <si>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</si>
  <si>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</si>
  <si>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</si>
  <si>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</si>
  <si>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</si>
  <si>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</si>
  <si>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</si>
  <si>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</si>
  <si>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</si>
  <si>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</si>
  <si>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</si>
  <si>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</si>
  <si>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</si>
  <si>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</si>
  <si>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</si>
  <si>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</si>
  <si>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</si>
  <si>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</si>
  <si>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</si>
  <si>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</si>
  <si>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</si>
  <si>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</si>
  <si>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</si>
  <si>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</si>
  <si>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</si>
  <si>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</si>
  <si>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</si>
  <si>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</si>
  <si>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</si>
  <si>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</si>
  <si>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</si>
  <si>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</si>
  <si>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</si>
  <si>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</si>
  <si>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</si>
  <si>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</si>
  <si>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</si>
  <si>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</si>
  <si>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</si>
  <si>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</si>
  <si>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</si>
  <si>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</si>
  <si>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</si>
  <si>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</si>
  <si>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</si>
  <si>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</si>
  <si>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</si>
  <si>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</si>
  <si>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</si>
  <si>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</si>
  <si>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</si>
  <si>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</si>
  <si>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</si>
  <si>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</si>
  <si>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</si>
  <si>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</si>
  <si>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</si>
  <si>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</si>
  <si>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</si>
  <si>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</si>
  <si>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</si>
  <si>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</si>
  <si>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</si>
  <si>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</si>
  <si>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</si>
  <si>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</si>
  <si>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</si>
  <si>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</si>
  <si>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</si>
  <si>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</si>
  <si>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</si>
  <si>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</si>
  <si>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</si>
  <si>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</si>
  <si>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</si>
  <si>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</si>
  <si>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</si>
  <si>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</si>
  <si>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</si>
  <si>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</si>
  <si>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</si>
  <si>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</si>
  <si>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</si>
  <si>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</si>
  <si>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</si>
  <si>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</si>
  <si>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</si>
  <si>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</si>
  <si>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</si>
  <si>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</si>
  <si>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</si>
  <si>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</si>
  <si>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</si>
  <si>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</si>
  <si>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</si>
  <si>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</si>
  <si>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</si>
  <si>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</si>
  <si>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</si>
  <si>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</si>
  <si>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</si>
  <si>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</si>
  <si>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</si>
  <si>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</si>
  <si>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</si>
  <si>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</si>
  <si>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</si>
  <si>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</si>
  <si>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</si>
  <si>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</si>
  <si>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</si>
  <si>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</si>
  <si>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</si>
  <si>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</si>
  <si>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</si>
  <si>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</si>
  <si>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</si>
  <si>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</si>
  <si>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</si>
  <si>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</si>
  <si>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</si>
  <si>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</si>
  <si>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</si>
  <si>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</si>
  <si>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</si>
  <si>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</si>
  <si>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</si>
  <si>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</si>
  <si>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</si>
  <si>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</si>
  <si>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</si>
  <si>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</si>
  <si>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</si>
  <si>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</si>
  <si>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</si>
  <si>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</si>
  <si>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</si>
  <si>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</si>
  <si>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</si>
  <si>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</si>
  <si>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</si>
  <si>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</si>
  <si>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</si>
  <si>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</si>
  <si>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</si>
  <si>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</si>
  <si>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</si>
  <si>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</si>
  <si>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</si>
  <si>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</si>
  <si>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</si>
  <si>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</si>
  <si>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</si>
  <si>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</si>
  <si>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</si>
  <si>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</si>
  <si>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</si>
  <si>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</si>
  <si>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</si>
  <si>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</si>
  <si>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</si>
  <si>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</si>
  <si>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</si>
  <si>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</si>
  <si>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</si>
  <si>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</si>
  <si>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</si>
  <si>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</si>
  <si>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</si>
  <si>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</si>
  <si>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</si>
  <si>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</si>
  <si>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</si>
  <si>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</si>
  <si>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</si>
  <si>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</si>
  <si>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</si>
  <si>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</si>
  <si>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</si>
  <si>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</si>
  <si>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</si>
  <si>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</si>
  <si>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</si>
  <si>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</si>
  <si>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</si>
  <si>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</si>
  <si>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</si>
  <si>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</si>
  <si>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</si>
  <si>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</si>
  <si>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</si>
  <si>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</si>
  <si>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</si>
  <si>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</si>
  <si>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</si>
  <si>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</si>
  <si>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</si>
  <si>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</si>
  <si>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</si>
  <si>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</si>
  <si>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</si>
  <si>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</si>
  <si>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</si>
  <si>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</si>
  <si>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</si>
  <si>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</si>
  <si>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</si>
  <si>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</si>
  <si>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</si>
  <si>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</si>
  <si>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</si>
  <si>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</si>
  <si>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</si>
  <si>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</si>
  <si>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</si>
  <si>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</si>
  <si>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</si>
  <si>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</si>
  <si>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</si>
  <si>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</si>
  <si>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</si>
  <si>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</si>
  <si>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</si>
  <si>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</si>
  <si>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</si>
  <si>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</si>
  <si>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</si>
  <si>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</si>
  <si>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</si>
  <si>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</si>
  <si>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</si>
  <si>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</si>
  <si>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</si>
  <si>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</si>
  <si>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</si>
  <si>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</si>
  <si>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</si>
  <si>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</si>
  <si>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</si>
  <si>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</si>
  <si>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</si>
  <si>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</si>
  <si>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</si>
  <si>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</si>
  <si>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</si>
  <si>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</si>
  <si>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</si>
  <si>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</si>
  <si>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</si>
  <si>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</si>
  <si>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</si>
  <si>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</si>
  <si>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</si>
  <si>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</si>
  <si>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</si>
  <si>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</si>
  <si>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</si>
  <si>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</si>
  <si>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</si>
  <si>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</si>
  <si>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</si>
  <si>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</si>
  <si>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</si>
  <si>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</si>
  <si>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</si>
  <si>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</si>
  <si>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</si>
  <si>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</si>
  <si>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</si>
  <si>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</si>
  <si>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</si>
  <si>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</si>
  <si>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</si>
  <si>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</si>
  <si>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</si>
  <si>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</si>
  <si>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</si>
  <si>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</si>
  <si>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</si>
  <si>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</si>
  <si>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</si>
  <si>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</si>
  <si>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</si>
  <si>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</si>
  <si>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</si>
  <si>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</si>
  <si>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</si>
  <si>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</si>
  <si>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</si>
  <si>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</si>
  <si>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</si>
  <si>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</si>
  <si>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</si>
  <si>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</si>
  <si>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</si>
  <si>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</si>
  <si>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</si>
  <si>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</si>
  <si>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</si>
  <si>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</si>
  <si>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</si>
  <si>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</si>
  <si>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</si>
  <si>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</si>
  <si>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</si>
  <si>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</si>
  <si>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</si>
  <si>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</si>
  <si>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</si>
  <si>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</si>
  <si>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</si>
  <si>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</si>
  <si>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</si>
  <si>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</si>
  <si>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</si>
  <si>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</si>
  <si>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</si>
  <si>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</si>
  <si>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</si>
  <si>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</si>
  <si>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</si>
  <si>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</si>
  <si>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</si>
  <si>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</si>
  <si>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</si>
  <si>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</si>
  <si>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</si>
  <si>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</si>
  <si>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</si>
  <si>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</si>
  <si>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</si>
  <si>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</si>
  <si>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</si>
  <si>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</si>
  <si>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</si>
  <si>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</si>
  <si>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</si>
  <si>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</si>
  <si>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</si>
  <si>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</si>
  <si>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</si>
  <si>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</si>
  <si>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</si>
  <si>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</si>
  <si>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</si>
  <si>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</si>
  <si>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</si>
  <si>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</si>
  <si>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</si>
  <si>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</si>
  <si>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</si>
  <si>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</si>
  <si>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</si>
  <si>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</si>
  <si>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</si>
  <si>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</si>
  <si>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</si>
  <si>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</si>
  <si>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</si>
  <si>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</si>
  <si>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</si>
  <si>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</si>
  <si>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</si>
  <si>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</si>
  <si>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</si>
  <si>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</si>
  <si>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</si>
  <si>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</si>
  <si>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</si>
  <si>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</si>
  <si>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</si>
  <si>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</si>
  <si>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</si>
  <si>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</si>
  <si>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</si>
  <si>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</si>
  <si>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</si>
  <si>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</si>
  <si>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</si>
  <si>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</si>
  <si>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</si>
  <si>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</si>
  <si>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</si>
  <si>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</si>
  <si>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</si>
  <si>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</si>
  <si>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</si>
  <si>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</si>
  <si>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</si>
  <si>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</si>
  <si>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</si>
  <si>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</si>
  <si>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</si>
  <si>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</si>
  <si>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</si>
  <si>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</si>
  <si>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</si>
  <si>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</si>
  <si>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</si>
  <si>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</si>
  <si>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</si>
  <si>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</si>
  <si>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</si>
  <si>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</si>
  <si>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</si>
  <si>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</si>
  <si>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</si>
  <si>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</si>
  <si>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</si>
  <si>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</si>
  <si>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</si>
  <si>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</si>
  <si>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</si>
  <si>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</si>
  <si>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</si>
  <si>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</si>
  <si>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</si>
  <si>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</si>
  <si>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</si>
  <si>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</si>
  <si>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</si>
  <si>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</si>
  <si>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</si>
  <si>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</si>
  <si>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</si>
  <si>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</si>
  <si>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</si>
  <si>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</si>
  <si>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</si>
  <si>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</si>
  <si>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</si>
  <si>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</si>
  <si>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</si>
  <si>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</si>
  <si>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</si>
  <si>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</si>
  <si>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</si>
  <si>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</si>
  <si>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</si>
  <si>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</si>
  <si>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</si>
  <si>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</si>
  <si>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</si>
  <si>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</si>
  <si>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</si>
  <si>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</si>
  <si>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</si>
  <si>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</si>
  <si>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</si>
  <si>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</si>
  <si>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</si>
  <si>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</si>
  <si>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</si>
  <si>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</si>
  <si>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</si>
  <si>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</si>
  <si>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</si>
  <si>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</si>
  <si>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</si>
  <si>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</si>
  <si>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</si>
  <si>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</si>
  <si>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</si>
  <si>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</si>
  <si>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</si>
  <si>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</si>
  <si>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</si>
  <si>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</si>
  <si>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</si>
  <si>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</si>
  <si>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</si>
  <si>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</si>
  <si>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</si>
  <si>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</si>
  <si>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</si>
  <si>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</si>
  <si>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</si>
  <si>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</si>
  <si>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</si>
  <si>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</si>
  <si>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</si>
  <si>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</si>
  <si>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</si>
  <si>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</si>
  <si>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</si>
  <si>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</si>
  <si>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</si>
  <si>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</si>
  <si>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</si>
  <si>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</si>
  <si>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</si>
  <si>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</si>
  <si>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</si>
  <si>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</si>
  <si>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</si>
  <si>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</si>
  <si>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</si>
  <si>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</si>
  <si>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</si>
  <si>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</si>
  <si>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</si>
  <si>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</si>
  <si>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</si>
  <si>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</si>
  <si>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</si>
  <si>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</si>
  <si>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</si>
  <si>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</si>
  <si>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</si>
  <si>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</si>
  <si>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</si>
  <si>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</si>
  <si>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</si>
  <si>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</si>
  <si>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</si>
  <si>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</si>
  <si>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</si>
  <si>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</si>
  <si>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</si>
  <si>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</si>
  <si>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</si>
  <si>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</si>
  <si>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</si>
  <si>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</si>
  <si>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</si>
  <si>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</si>
  <si>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</si>
  <si>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</si>
  <si>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</si>
  <si>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</si>
  <si>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</si>
  <si>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</si>
  <si>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</si>
  <si>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</si>
  <si>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</si>
  <si>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</si>
  <si>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</si>
  <si>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</si>
  <si>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</si>
  <si>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</si>
  <si>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</si>
  <si>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</si>
  <si>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</si>
  <si>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</si>
  <si>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</si>
  <si>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</si>
  <si>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</si>
  <si>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</si>
  <si>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</si>
  <si>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</si>
  <si>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</si>
  <si>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</si>
  <si>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</si>
  <si>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</si>
  <si>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</si>
  <si>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</si>
  <si>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</si>
  <si>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</si>
  <si>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</si>
  <si>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</si>
  <si>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</si>
  <si>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</si>
  <si>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</si>
  <si>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</si>
  <si>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</si>
  <si>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</si>
  <si>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</si>
  <si>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</si>
  <si>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</si>
  <si>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</si>
  <si>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</si>
  <si>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</si>
  <si>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</si>
  <si>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</si>
  <si>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</si>
  <si>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</si>
  <si>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</si>
  <si>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</si>
  <si>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</si>
  <si>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</si>
  <si>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</si>
  <si>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</si>
  <si>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</si>
  <si>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</si>
  <si>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</si>
  <si>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</si>
  <si>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</si>
  <si>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</si>
  <si>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</si>
  <si>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</si>
  <si>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</si>
  <si>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</si>
  <si>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</si>
  <si>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</si>
  <si>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</si>
  <si>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</si>
  <si>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</si>
  <si>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</si>
  <si>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</si>
  <si>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</si>
  <si>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</si>
  <si>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</si>
  <si>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</si>
  <si>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</si>
  <si>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</si>
  <si>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</si>
  <si>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</si>
  <si>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</si>
  <si>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</si>
  <si>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</si>
  <si>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</si>
  <si>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</si>
  <si>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</si>
  <si>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</si>
  <si>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</si>
  <si>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</si>
  <si>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</si>
  <si>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</si>
  <si>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</si>
  <si>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</si>
  <si>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</si>
  <si>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</si>
  <si>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</si>
  <si>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</si>
  <si>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</si>
  <si>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</si>
  <si>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</si>
  <si>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</si>
  <si>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</si>
  <si>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</si>
  <si>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</si>
  <si>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</si>
  <si>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</si>
  <si>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</si>
  <si>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</si>
  <si>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</si>
  <si>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</si>
  <si>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</si>
  <si>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</si>
  <si>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</si>
  <si>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</si>
  <si>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</si>
  <si>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</si>
  <si>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</si>
  <si>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</si>
  <si>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</si>
  <si>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</si>
  <si>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</si>
  <si>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</si>
  <si>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</si>
  <si>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</si>
  <si>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</si>
  <si>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</si>
  <si>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</si>
  <si>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</si>
  <si>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</si>
  <si>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</si>
  <si>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</si>
  <si>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</si>
  <si>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</si>
  <si>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</si>
  <si>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</si>
  <si>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</si>
  <si>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</si>
  <si>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</si>
  <si>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</si>
  <si>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</si>
  <si>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</si>
  <si>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</si>
  <si>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</si>
  <si>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</si>
  <si>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</si>
  <si>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</si>
  <si>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</si>
  <si>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</si>
  <si>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</si>
  <si>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</si>
  <si>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</si>
  <si>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</si>
  <si>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</si>
  <si>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</si>
  <si>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</si>
  <si>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</si>
  <si>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</si>
  <si>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</si>
  <si>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</si>
  <si>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</si>
  <si>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</si>
  <si>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</si>
  <si>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</si>
  <si>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</si>
  <si>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</si>
  <si>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</si>
  <si>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</si>
  <si>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</si>
  <si>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</si>
  <si>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</si>
  <si>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</si>
  <si>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</si>
  <si>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</si>
  <si>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</si>
  <si>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</si>
  <si>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</si>
  <si>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</si>
  <si>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</si>
  <si>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</si>
  <si>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</si>
  <si>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</si>
  <si>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</si>
  <si>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</si>
  <si>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</si>
  <si>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</si>
  <si>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</si>
  <si>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</si>
  <si>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</si>
  <si>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</si>
  <si>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</si>
  <si>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</si>
  <si>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</si>
  <si>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</si>
  <si>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</si>
  <si>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</si>
  <si>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</si>
  <si>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</si>
  <si>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</si>
  <si>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</si>
  <si>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</si>
  <si>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</si>
  <si>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</si>
  <si>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</si>
  <si>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</si>
  <si>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</si>
  <si>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</si>
  <si>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</si>
  <si>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</si>
  <si>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</si>
  <si>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</si>
  <si>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</si>
  <si>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</si>
  <si>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</si>
  <si>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</si>
  <si>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</si>
  <si>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</si>
  <si>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</si>
  <si>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</si>
  <si>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</si>
  <si>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</si>
  <si>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</si>
  <si>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</si>
  <si>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</si>
  <si>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</si>
  <si>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</si>
  <si>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</si>
  <si>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</si>
  <si>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</si>
  <si>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</si>
  <si>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</si>
  <si>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</si>
  <si>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</si>
  <si>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</si>
  <si>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</si>
  <si>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</si>
  <si>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</si>
  <si>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</si>
  <si>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</si>
  <si>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</si>
  <si>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</si>
  <si>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</si>
  <si>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</si>
  <si>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</si>
  <si>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</si>
  <si>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</si>
  <si>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</si>
  <si>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</si>
  <si>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</si>
  <si>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</si>
  <si>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</si>
  <si>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</si>
  <si>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</si>
  <si>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</si>
  <si>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</si>
  <si>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</si>
  <si>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</si>
  <si>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</si>
  <si>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</si>
  <si>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</si>
  <si>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</si>
  <si>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</si>
  <si>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</si>
  <si>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</si>
  <si>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</si>
  <si>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</si>
  <si>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</si>
  <si>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</si>
  <si>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</si>
  <si>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</si>
  <si>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</si>
  <si>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</si>
  <si>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</si>
  <si>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</si>
  <si>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</si>
  <si>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</si>
  <si>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</si>
  <si>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</si>
  <si>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</si>
  <si>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</si>
  <si>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</si>
  <si>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</si>
  <si>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</si>
  <si>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</si>
  <si>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</si>
  <si>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</si>
  <si>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</si>
  <si>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</si>
  <si>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</si>
  <si>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</si>
  <si>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</si>
  <si>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</si>
  <si>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</si>
  <si>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</si>
  <si>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</si>
  <si>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</si>
  <si>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</si>
  <si>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</si>
  <si>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</si>
  <si>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</si>
  <si>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</si>
  <si>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</si>
  <si>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</si>
  <si>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</si>
  <si>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</si>
  <si>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</si>
  <si>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</si>
  <si>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</si>
  <si>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</si>
  <si>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</si>
  <si>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</si>
  <si>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</si>
  <si>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</si>
  <si>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</si>
  <si>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</si>
  <si>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</si>
  <si>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</si>
  <si>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</si>
  <si>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</si>
  <si>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</si>
  <si>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</si>
  <si>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</si>
  <si>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</si>
  <si>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</si>
  <si>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</si>
  <si>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</si>
  <si>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</si>
  <si>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</si>
  <si>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</si>
  <si>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</si>
  <si>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</si>
  <si>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</si>
  <si>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</si>
  <si>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</si>
  <si>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</si>
  <si>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</si>
  <si>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</si>
  <si>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</si>
  <si>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</si>
  <si>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</si>
  <si>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</si>
  <si>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</si>
  <si>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</si>
  <si>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</si>
  <si>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</si>
  <si>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</si>
  <si>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</si>
  <si>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</si>
  <si>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</si>
  <si>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</si>
  <si>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</si>
  <si>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</si>
  <si>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</si>
  <si>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</si>
  <si>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</si>
  <si>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</si>
  <si>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</si>
  <si>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</si>
  <si>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</si>
  <si>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</si>
  <si>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</si>
  <si>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</si>
  <si>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</si>
  <si>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</si>
  <si>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</si>
  <si>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</si>
  <si>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</si>
  <si>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</si>
  <si>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</si>
  <si>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</si>
  <si>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</si>
  <si>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</si>
  <si>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</si>
  <si>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</si>
  <si>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</si>
  <si>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</si>
  <si>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</si>
  <si>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</si>
  <si>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</si>
  <si>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</si>
  <si>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</si>
  <si>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</si>
  <si>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</si>
  <si>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</si>
  <si>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</si>
  <si>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</si>
  <si>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</si>
  <si>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</si>
  <si>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</si>
  <si>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</si>
  <si>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</si>
  <si>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</si>
  <si>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</si>
  <si>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</si>
  <si>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</si>
  <si>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</si>
  <si>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</si>
  <si>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</si>
  <si>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</si>
  <si>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</si>
  <si>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</si>
  <si>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</si>
  <si>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</si>
  <si>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</si>
  <si>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</si>
  <si>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</si>
  <si>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</si>
  <si>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</si>
  <si>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</si>
  <si>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</si>
  <si>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</si>
  <si>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</si>
  <si>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</si>
  <si>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</si>
  <si>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</si>
  <si>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</si>
  <si>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</si>
  <si>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</si>
  <si>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</si>
  <si>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</si>
  <si>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</si>
  <si>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</si>
  <si>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</si>
  <si>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</si>
  <si>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</si>
  <si>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</si>
  <si>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</si>
  <si>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</si>
  <si>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</si>
  <si>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</si>
  <si>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</si>
  <si>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</si>
  <si>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</si>
  <si>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</si>
  <si>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</si>
  <si>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</si>
  <si>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</si>
  <si>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</si>
  <si>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</si>
  <si>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</si>
  <si>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</si>
  <si>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</si>
  <si>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</si>
  <si>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</si>
  <si>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</si>
  <si>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</si>
  <si>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</si>
  <si>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</si>
  <si>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</si>
  <si>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</si>
  <si>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</si>
  <si>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</si>
  <si>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</si>
  <si>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</si>
  <si>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</si>
  <si>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</si>
  <si>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</si>
  <si>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</si>
  <si>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</si>
  <si>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</si>
  <si>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</si>
  <si>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</si>
  <si>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</si>
  <si>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</si>
  <si>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</si>
  <si>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</si>
  <si>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</si>
  <si>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</si>
  <si>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</si>
  <si>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</si>
  <si>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</si>
  <si>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</si>
  <si>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</si>
  <si>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</si>
  <si>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</si>
  <si>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</si>
  <si>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</si>
  <si>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</si>
  <si>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</si>
  <si>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</si>
  <si>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</si>
  <si>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</si>
  <si>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</si>
  <si>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</si>
  <si>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</si>
  <si>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</si>
  <si>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</si>
  <si>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</si>
  <si>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</si>
  <si>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</si>
  <si>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</si>
  <si>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</si>
  <si>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</si>
  <si>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</si>
  <si>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</si>
  <si>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</si>
  <si>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</si>
  <si>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</si>
  <si>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</si>
  <si>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</si>
  <si>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</si>
  <si>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</si>
  <si>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</si>
  <si>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</si>
  <si>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</si>
  <si>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</si>
  <si>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</si>
  <si>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</si>
  <si>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</si>
  <si>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</si>
  <si>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</si>
  <si>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</si>
  <si>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</si>
  <si>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</si>
  <si>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</si>
  <si>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</si>
  <si>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</si>
  <si>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</si>
  <si>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</si>
  <si>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</si>
  <si>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</si>
  <si>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</si>
  <si>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</si>
  <si>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</si>
  <si>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</si>
  <si>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</si>
  <si>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</si>
  <si>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</si>
  <si>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</si>
  <si>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</si>
  <si>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</si>
  <si>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</si>
  <si>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</si>
  <si>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</si>
  <si>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</si>
  <si>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</si>
  <si>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</si>
  <si>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</si>
  <si>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</si>
  <si>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</si>
  <si>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</si>
  <si>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</si>
  <si>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</si>
  <si>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</si>
  <si>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</si>
  <si>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</si>
  <si>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</si>
  <si>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</si>
  <si>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</si>
  <si>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</si>
  <si>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</si>
  <si>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</si>
  <si>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</si>
  <si>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</si>
  <si>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</si>
  <si>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</si>
  <si>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</si>
  <si>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</si>
  <si>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</si>
  <si>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</si>
  <si>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</si>
  <si>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</si>
  <si>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</si>
  <si>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</si>
  <si>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</si>
  <si>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</si>
  <si>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</si>
  <si>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</si>
  <si>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</si>
  <si>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</si>
  <si>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</si>
  <si>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</si>
  <si>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</si>
  <si>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</si>
  <si>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</si>
  <si>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</si>
  <si>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</si>
  <si>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</si>
  <si>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</si>
  <si>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</si>
  <si>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</si>
  <si>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</si>
  <si>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</si>
  <si>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</si>
  <si>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</si>
  <si>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</si>
  <si>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</si>
  <si>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</si>
  <si>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</si>
  <si>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</si>
  <si>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</si>
  <si>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</si>
  <si>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</si>
  <si>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</si>
  <si>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</si>
  <si>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</si>
  <si>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</si>
  <si>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</si>
  <si>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</si>
  <si>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</si>
  <si>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</si>
  <si>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</si>
  <si>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</si>
  <si>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</si>
  <si>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</si>
  <si>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</si>
  <si>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</si>
  <si>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</si>
  <si>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</si>
  <si>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</si>
  <si>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</si>
  <si>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</si>
  <si>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</si>
  <si>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</si>
  <si>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</si>
  <si>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</si>
  <si>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</si>
  <si>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</si>
  <si>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</si>
  <si>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</si>
  <si>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</si>
  <si>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</si>
  <si>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</si>
  <si>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</si>
  <si>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</si>
  <si>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</si>
  <si>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</si>
  <si>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</si>
  <si>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</si>
  <si>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</si>
  <si>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</si>
  <si>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</si>
  <si>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</si>
  <si>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</si>
  <si>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</si>
  <si>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</si>
  <si>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</si>
  <si>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</si>
  <si>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</si>
  <si>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</si>
  <si>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</si>
  <si>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</si>
  <si>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</si>
  <si>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</si>
  <si>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</si>
  <si>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</si>
  <si>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</si>
  <si>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</si>
  <si>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</si>
  <si>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</si>
  <si>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</si>
  <si>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</si>
  <si>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</si>
  <si>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</si>
  <si>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</si>
  <si>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</si>
  <si>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</si>
  <si>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</si>
  <si>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</si>
  <si>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</si>
  <si>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</si>
  <si>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</si>
  <si>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</si>
  <si>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</si>
  <si>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</si>
  <si>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</si>
  <si>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</si>
  <si>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</si>
  <si>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</si>
  <si>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</si>
  <si>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</si>
  <si>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</si>
  <si>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</si>
  <si>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</si>
  <si>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</si>
  <si>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</si>
  <si>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</si>
  <si>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</si>
  <si>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</si>
  <si>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</si>
  <si>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</si>
  <si>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</si>
  <si>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</si>
  <si>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</si>
  <si>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</si>
  <si>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</si>
  <si>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</si>
  <si>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</si>
  <si>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</si>
  <si>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</si>
  <si>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</si>
  <si>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</si>
  <si>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</si>
  <si>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</si>
  <si>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</si>
  <si>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</si>
  <si>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</si>
  <si>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</si>
  <si>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</si>
  <si>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</si>
  <si>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</si>
  <si>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</si>
  <si>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</si>
  <si>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</si>
  <si>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</si>
  <si>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</si>
  <si>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</si>
  <si>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</si>
  <si>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</si>
  <si>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</si>
  <si>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</si>
  <si>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</si>
  <si>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</si>
  <si>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</si>
  <si>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</si>
  <si>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</si>
  <si>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</si>
  <si>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</si>
  <si>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</si>
  <si>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</si>
  <si>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</si>
  <si>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</si>
  <si>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</si>
  <si>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</si>
  <si>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</si>
  <si>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</si>
  <si>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</si>
  <si>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</si>
  <si>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</si>
  <si>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</si>
  <si>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</si>
  <si>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</si>
  <si>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</si>
  <si>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</si>
  <si>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</si>
  <si>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</si>
  <si>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</si>
  <si>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</si>
  <si>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</si>
  <si>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</si>
  <si>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</si>
  <si>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</si>
  <si>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</si>
  <si>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</si>
  <si>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</si>
  <si>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</si>
  <si>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</si>
  <si>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</si>
  <si>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</si>
  <si>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</si>
  <si>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</si>
  <si>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</si>
  <si>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</si>
  <si>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</si>
  <si>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</si>
  <si>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</si>
  <si>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</si>
  <si>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</si>
  <si>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</si>
  <si>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</si>
  <si>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</si>
  <si>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</si>
  <si>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</si>
  <si>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</si>
  <si>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</si>
  <si>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</si>
  <si>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</si>
  <si>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</si>
  <si>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</si>
  <si>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</si>
  <si>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</si>
  <si>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</si>
  <si>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</si>
  <si>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</si>
  <si>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</si>
  <si>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</si>
  <si>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</si>
  <si>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</si>
  <si>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</si>
  <si>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</si>
  <si>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</si>
  <si>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</si>
  <si>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</si>
  <si>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</si>
  <si>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</si>
  <si>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</si>
  <si>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</si>
  <si>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</si>
  <si>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</si>
  <si>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</si>
  <si>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</si>
  <si>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</si>
  <si>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</si>
  <si>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</si>
  <si>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</si>
  <si>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</si>
  <si>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</si>
  <si>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</si>
  <si>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</si>
  <si>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</si>
  <si>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</si>
  <si>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</si>
  <si>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</si>
  <si>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</si>
  <si>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</si>
  <si>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</si>
  <si>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</si>
  <si>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</si>
  <si>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</si>
  <si>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</si>
  <si>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</si>
  <si>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</si>
  <si>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</si>
  <si>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</si>
  <si>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</si>
  <si>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</si>
  <si>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</si>
  <si>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</si>
  <si>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</si>
  <si>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</si>
  <si>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</si>
  <si>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</si>
  <si>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</si>
  <si>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</si>
  <si>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</si>
  <si>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</si>
  <si>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</si>
  <si>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</si>
  <si>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</si>
  <si>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</si>
  <si>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</si>
  <si>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</si>
  <si>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</si>
  <si>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</si>
  <si>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</si>
  <si>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</si>
  <si>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</si>
  <si>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</si>
  <si>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</si>
  <si>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</si>
  <si>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</si>
  <si>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</si>
  <si>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</si>
  <si>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</si>
  <si>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</si>
  <si>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</si>
  <si>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</si>
  <si>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</si>
  <si>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</si>
  <si>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</si>
  <si>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</si>
  <si>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</si>
  <si>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</si>
  <si>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</si>
  <si>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</si>
  <si>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</si>
  <si>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</si>
  <si>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</si>
  <si>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</si>
  <si>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</si>
  <si>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</si>
  <si>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</si>
  <si>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</si>
  <si>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</si>
  <si>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</si>
  <si>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</si>
  <si>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</si>
  <si>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</si>
  <si>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</si>
  <si>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</si>
  <si>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</si>
  <si>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</si>
  <si>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</si>
  <si>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</si>
  <si>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</si>
  <si>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</si>
  <si>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</si>
  <si>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</si>
  <si>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</si>
  <si>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</si>
  <si>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</si>
  <si>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</si>
  <si>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</si>
  <si>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</si>
  <si>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</si>
  <si>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</si>
  <si>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</si>
  <si>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</si>
  <si>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</si>
  <si>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</si>
  <si>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</si>
  <si>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</si>
  <si>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</si>
  <si>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</si>
  <si>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</si>
  <si>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</si>
  <si>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</si>
  <si>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</si>
  <si>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</si>
  <si>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</si>
  <si>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</si>
  <si>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</si>
  <si>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</si>
  <si>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</si>
  <si>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</si>
  <si>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</si>
  <si>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</si>
  <si>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</si>
  <si>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</si>
  <si>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</si>
  <si>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</si>
  <si>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</si>
  <si>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</si>
  <si>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</si>
  <si>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</si>
  <si>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</si>
  <si>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</si>
  <si>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</si>
  <si>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</si>
  <si>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</si>
  <si>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</si>
  <si>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</si>
  <si>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</si>
  <si>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</si>
  <si>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</si>
  <si>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</si>
  <si>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</si>
  <si>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</si>
  <si>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</si>
  <si>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</si>
  <si>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</si>
  <si>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</si>
  <si>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</si>
  <si>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</si>
  <si>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</si>
  <si>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</si>
  <si>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</si>
  <si>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</si>
  <si>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</si>
  <si>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</si>
  <si>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</si>
  <si>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</si>
  <si>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</si>
  <si>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</si>
  <si>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</si>
  <si>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</si>
  <si>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</si>
  <si>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</si>
  <si>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</si>
  <si>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</si>
  <si>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</si>
  <si>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</si>
  <si>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</si>
  <si>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</si>
  <si>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</si>
  <si>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</si>
  <si>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</si>
  <si>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</si>
  <si>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</si>
  <si>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</si>
  <si>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</si>
  <si>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</si>
  <si>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</si>
  <si>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</si>
  <si>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</si>
  <si>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</si>
  <si>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</si>
  <si>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</si>
  <si>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</si>
  <si>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</si>
  <si>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</si>
  <si>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</si>
  <si>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</si>
  <si>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</si>
  <si>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</si>
  <si>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</si>
  <si>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</si>
  <si>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</si>
  <si>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</si>
  <si>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</si>
  <si>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</si>
  <si>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</si>
  <si>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</si>
  <si>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</si>
  <si>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</si>
  <si>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</si>
  <si>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</si>
  <si>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</si>
  <si>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</si>
  <si>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</si>
  <si>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</si>
  <si>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</si>
  <si>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</si>
  <si>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</si>
  <si>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</si>
  <si>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</si>
  <si>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</si>
  <si>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</si>
  <si>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</si>
  <si>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</si>
  <si>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</si>
  <si>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</si>
  <si>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</si>
  <si>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</si>
  <si>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</si>
  <si>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</si>
  <si>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</si>
  <si>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</si>
  <si>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</si>
  <si>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</si>
  <si>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</si>
  <si>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</si>
  <si>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</si>
  <si>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</si>
  <si>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</si>
  <si>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</si>
  <si>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</si>
  <si>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</si>
  <si>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</si>
  <si>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</si>
  <si>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</si>
  <si>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</si>
  <si>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</si>
  <si>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</si>
  <si>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</si>
  <si>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</si>
  <si>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</si>
  <si>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</si>
  <si>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</si>
  <si>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</si>
  <si>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</si>
  <si>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</si>
  <si>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</si>
  <si>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</si>
  <si>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</si>
  <si>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</si>
  <si>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</si>
  <si>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</si>
  <si>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</si>
  <si>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</si>
  <si>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</si>
  <si>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</si>
  <si>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</si>
  <si>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</si>
  <si>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</si>
  <si>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</si>
  <si>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</si>
  <si>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</si>
  <si>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</si>
  <si>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</si>
  <si>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</si>
  <si>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</si>
  <si>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</si>
  <si>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</si>
  <si>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</si>
  <si>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</si>
  <si>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</si>
  <si>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</si>
  <si>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</si>
  <si>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</si>
  <si>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</si>
  <si>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</si>
  <si>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</si>
  <si>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</si>
  <si>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</si>
  <si>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</si>
  <si>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</si>
  <si>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</si>
  <si>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</si>
  <si>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</si>
  <si>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</si>
  <si>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</si>
  <si>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</si>
  <si>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</si>
  <si>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</si>
  <si>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</si>
  <si>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</si>
  <si>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</si>
  <si>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</si>
  <si>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</si>
  <si>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</si>
  <si>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</si>
  <si>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</si>
  <si>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</si>
  <si>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</si>
  <si>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</si>
  <si>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</si>
  <si>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</si>
  <si>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</si>
  <si>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</si>
  <si>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</si>
  <si>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</si>
  <si>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</si>
  <si>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</si>
  <si>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</si>
  <si>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</si>
  <si>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</si>
  <si>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</si>
  <si>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</si>
  <si>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</si>
  <si>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</si>
  <si>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</si>
  <si>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</si>
  <si>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</si>
  <si>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</si>
  <si>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</si>
  <si>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</si>
  <si>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</si>
  <si>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</si>
  <si>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</si>
  <si>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</si>
  <si>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</si>
  <si>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</si>
  <si>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</si>
  <si>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</si>
  <si>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</si>
  <si>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</si>
  <si>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</si>
  <si>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PCM-20251115-00002299</t>
  </si>
  <si>
    <t>EM team on the way need 60 Min</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</si>
  <si>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</si>
  <si>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</si>
  <si>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</si>
  <si>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</si>
  <si>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</si>
  <si>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</si>
  <si>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</si>
  <si>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</si>
  <si>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</si>
  <si>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</si>
  <si>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</si>
  <si>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</si>
  <si>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</si>
  <si>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PCM-20251115-00002317</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</si>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</sst>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313.86333738426038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45976.811763310187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45976.811763310187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45976.811763310187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45976.811763310187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45976.811763310187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45976.811763310187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45976.811763310187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45976.811763310187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45976.811763310187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45976.811763310187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45976.811763310187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45976.811763310187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45976.811763310187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45976.811763310187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45976.811763310187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45976.811763310187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45976.811763310187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45976.811763310187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45976.811763310187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45976.811763310187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45976.811763310187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45976.811763310187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45976.811763310187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45976.811763310187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45976.811763310187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45976.811763310187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45976.811763310187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45976.811763310187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45976.811763310187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45976.811763310187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45976.811763310187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45976.811763310187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45976.811763310187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45976.811763310187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45976.811763310187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45976.811763310187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45976.811763310187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45976.811763310187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45976.811763310187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45976.811763310187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45976.811763310187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45976.811763310187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45976.811763310187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45976.811763310187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45976.811763310187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45976.811763310187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45976.811763310187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45976.811763310187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45976.811763310187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45976.811763310187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45976.811763310187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45976.811763310187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45976.811763310187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45976.811763310187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45976.811763310187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45976.811763310187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45976.811763310187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45976.811763310187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45976.811763310187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45976.811763310187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45976.811763310187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45976.811763310187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45976.811763310187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45976.811763310187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45976.811763310187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45976.811763310187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45976.811763310187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45976.811763310187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45976.811763310187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45976.811763310187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45976.811763310187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45976.811763310187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45976.811763310187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45976.811763310187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45976.811763310187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45976.811763310187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45976.811763310187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45976.811763310187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45976.811763310187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45976.811763310187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45976.811763310187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45976.811763310187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45976.811763310187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45976.811763310187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45976.811763310187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45976.811763310187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151.81192534722504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0.37542071759526152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8.8673032405495178E-2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45976.811763310187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45976.811763310187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45976.811763310187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45976.811763310187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45976.811763310187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45976.811763310187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45976.811763310187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45976.811763310187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45976.811763310187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45976.811763310187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45976.811763310187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45976.811763310187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45976.811763310187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45976.811763310187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45976.811763310187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45976.811763310187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45976.811763310187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45976.811763310187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45976.811763310187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45976.811763310187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45976.811763310187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45976.811763310187</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45976.811763310187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45976.811763310187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45976.811763310187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45976.811763310187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45976.811763310187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45976.811763310187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45976.811763310187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45976.811763310187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45976.811763310187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45976.811763310187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45976.811763310187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45976.811763310187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45976.811763310187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45976.811763310187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45976.811763310187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45976.811763310187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45976.811763310187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45976.811763310187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45976.811763310187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45976.811763310187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45976.811763310187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45976.811763310187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45976.811763310187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45976.811763310187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45976.811763310187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45976.811763310187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45976.811763310187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45976.811763310187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45976.811763310187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45976.811763310187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45976.811763310187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45976.811763310187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45976.811763310187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45976.811763310187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45976.811763310187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45976.811763310187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45976.811763310187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45976.811763310187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45976.811763310187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45976.811763310187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45976.811763310187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45976.811763310187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45976.811763310187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45976.811763310187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45976.811763310187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45976.811763310187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45976.811763310187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45976.811763310187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45976.811763310187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45976.811763310187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45976.811763310187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45976.811763310187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45976.811763310187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45976.811763310187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45976.811763310187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45976.811763310187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45976.811763310187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45976.811763310187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45976.811763310187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45976.811763310187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45976.811763310187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45976.811763310187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45976.811763310187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45976.811763310187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45976.811763310187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45976.811763310187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45976.811763310187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45976.811763310187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45976.811763310187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45976.811763310187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45976.811763310187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45976.811763310187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45976.811763310187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45976.811763310187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45976.811763310187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45976.811763310187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45976.811763310187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45976.811763310187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45976.811763310187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45976.811763310187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45976.811763310187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45976.811763310187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45976.811763310187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45976.811763310187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45976.811763310187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45976.811763310187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45976.811763310187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45976.811763310187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45976.811763310187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45976.811763310187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45976.811763310187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45976.811763310187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45976.811763310187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45976.811763310187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45976.811763310187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45976.811763310187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45976.811763310187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45976.811763310187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45976.811763310187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45976.811763310187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45976.811763310187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45976.811763310187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45976.811763310187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45976.811763310187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45976.811763310187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45976.811763310187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45976.811763310187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45976.811763310187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45976.811763310187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45976.811763310187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45976.811763310187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45976.811763310187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45976.811763310187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45976.811763310187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45976.811763310187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45976.811763310187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45976.811763310187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45976.811763310187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45976.811763310187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45976.811763310187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45976.811763310187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45976.811763310187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45976.811763310187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45976.811763310187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45976.811763310187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45976.811763310187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45976.811763310187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45976.811763310187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45976.811763310187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45976.811763310187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45976.811763310187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45976.811763310187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45976.811763310187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45976.811763310187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45976.811763310187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45976.811763310187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45976.811763310187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45976.811763310187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45976.811763310187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45976.811763310187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45976.811763310187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45976.811763310187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45976.811763310187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45976.811763310187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45976.811763310187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45976.811763310187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45976.811763310187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45976.811763310187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45976.811763310187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45976.811763310187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45976.811763310187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45976.811763310187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45976.811763310187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45976.811763310187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45976.811763310187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45976.811763310187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45976.811763310187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45976.811763310187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45976.811763310187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45976.811763310187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45976.811763310187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45976.811763310187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45976.811763310187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45976.811763310187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45976.811763310187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45976.811763310187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45976.811763310187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45976.811763310187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45976.811763310187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45976.811763310187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45976.811763310187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45976.811763310187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45976.811763310187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45976.811763310187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45976.811763310187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45976.811763310187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45976.811763310187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45976.811763310187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45976.811763310187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45976.811763310187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45976.811763310187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45976.811763310187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45976.811763310187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45976.811763310187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45976.811763310187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45976.811763310187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45976.811763310187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45976.811763310187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45976.811763310187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45976.811763310187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45976.811763310187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45976.811763310187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45976.811763310187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45976.811763310187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45976.811763310187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45976.811763310187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45976.811763310187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45976.811763310187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45976.811763310187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45976.811763310187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45976.811763310187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45976.811763310187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45976.811763310187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45976.811763310187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45976.811763310187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45976.811763310187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45976.811763310187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45976.811763310187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45976.811763310187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45976.811763310187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45976.811763310187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45976.811763310187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45976.811763310187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45976.811763310187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45976.811763310187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45976.811763310187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45976.811763310187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45976.811763310187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45976.811763310187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45976.811763310187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45976.811763310187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45976.811763310187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45976.811763310187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45976.811763310187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45976.811763310187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45976.811763310187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45976.811763310187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45976.811763310187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45976.811763310187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45976.811763310187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45976.811763310187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45976.811763310187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45976.811763310187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45976.811763310187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45976.811763310187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45976.811763310187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45976.811763310187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45976.811763310187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45976.811763310187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45976.811763310187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45976.811763310187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45976.811763310187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45976.811763310187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45976.811763310187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45976.811763310187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45976.811763310187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45976.811763310187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45976.811763310187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45976.811763310187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45976.811763310187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45976.811763310187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45976.811763310187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45976.811763310187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45976.811763310187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45976.811763310187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45976.811763310187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45976.811763310187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45976.811763310187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45976.811763310187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45976.811763310187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45976.811763310187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45976.811763310187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45976.811763310187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45976.811763310187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45976.811763310187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45976.811763310187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45976.811763310187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45976.811763310187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45976.811763310187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45976.811763310187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45976.811763310187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45976.811763310187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45976.811763310187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45976.811763310187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45976.811763310187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45976.811763310187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45976.811763310187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45976.811763310187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45976.811763310187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45976.811763310187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45976.811763310187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45976.811763310187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45976.811763310187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45976.811763310187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45976.811763310187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45976.811763310187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45976.811763310187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45976.811763310187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45976.811763310187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45976.811763310187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45976.811763310187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45976.811763310187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45976.811763310187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45976.811763310187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45976.811763310187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45976.811763310187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45976.811763310187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45976.811763310187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45976.811763310187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45976.811763310187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45976.811763310187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45976.811763310187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45976.811763310187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45976.811763310187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45976.811763310187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45976.811763310187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45976.811763310187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45976.811763310187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45976.811763310187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45976.811763310187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45976.811763310187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45976.811763310187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45976.811763310187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45976.811763310187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45976.811763310187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45976.811763310187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45976.811763310187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45976.811763310187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45976.811763310187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45976.811763310187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45976.811763310187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45976.811763310187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45976.811763310187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45976.811763310187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45976.811763310187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45976.811763310187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45976.811763310187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45976.811763310187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45976.811763310187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45976.811763310187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45976.811763310187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45976.811763310187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45976.811763310187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45976.811763310187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45976.811763310187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45976.811763310187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45976.811763310187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45976.811763310187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45976.811763310187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45976.811763310187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45976.811763310187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45976.811763310187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45976.811763310187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45976.811763310187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45976.811763310187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45976.811763310187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45976.811763310187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45976.811763310187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45976.811763310187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45976.811763310187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45976.811763310187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45976.811763310187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45976.811763310187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45976.811763310187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45976.811763310187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45976.811763310187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45976.811763310187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45976.811763310187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45976.811763310187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45976.811763310187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45976.811763310187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45976.811763310187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45976.811763310187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45976.811763310187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45976.811763310187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45976.811763310187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45976.811763310187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45976.811763310187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45976.811763310187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45976.811763310187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45976.811763310187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45976.811763310187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45976.811763310187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45976.811763310187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45976.811763310187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45976.811763310187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45976.811763310187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45976.811763310187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45976.811763310187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45976.811763310187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45976.811763310187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45976.811763310187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45976.811763310187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45976.811763310187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45976.811763310187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45976.811763310187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45976.811763310187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45976.811763310187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45976.811763310187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45976.811763310187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45976.811763310187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45976.811763310187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45976.811763310187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45976.811763310187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45976.811763310187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45976.811763310187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45976.811763310187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45976.811763310187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45976.811763310187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45976.811763310187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45976.811763310187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45976.811763310187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45976.811763310187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45976.811763310187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45976.811763310187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45976.811763310187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45976.811763310187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45976.811763310187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45976.811763310187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45976.811763310187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45976.811763310187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45976.811763310187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45976.811763310187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45976.811763310187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45976.811763310187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45976.811763310187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45976.811763310187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45976.811763310187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45976.811763310187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45976.811763310187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45976.811763310187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45976.811763310187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45976.811763310187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45976.811763310187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45976.811763310187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45976.811763310187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45976.811763310187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45976.811763310187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45976.811763310187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45976.811763310187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45976.811763310187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45976.811763310187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45976.811763310187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45976.811763310187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45976.811763310187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45976.811763310187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45976.811763310187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45976.811763310187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45976.811763310187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45976.811763310187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45976.811763310187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45976.811763310187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45976.811763310187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45976.811763310187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45976.811763310187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45976.811763310187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45976.811763310187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45976.811763310187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45976.811763310187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45976.811763310187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45976.811763310187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45976.811763310187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45976.811763310187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45976.811763310187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45976.811763310187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45976.811763310187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45976.811763310187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45976.811763310187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45976.811763310187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45976.811763310187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45976.811763310187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45976.811763310187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45976.811763310187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45976.811763310187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45976.811763310187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45976.811763310187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45976.811763310187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45976.811763310187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45976.811763310187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45976.811763310187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45976.811763310187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45976.811763310187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45976.811763310187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45976.811763310187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45976.811763310187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45976.811763310187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45976.811763310187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45976.811763310187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45976.811763310187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45976.811763310187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45976.811763310187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45976.811763310187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45976.811763310187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45976.811763310187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45976.811763310187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45976.811763310187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45976.811763310187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45976.811763310187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45976.811763310187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45976.811763310187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45976.811763310187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45976.811763310187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45976.811763310187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45976.811763310187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45976.811763310187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45976.811763310187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45976.811763310187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45976.811763310187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45976.811763310187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45976.811763310187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45976.811763310187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45976.811763310187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45976.811763310187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45976.811763310187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45976.811763310187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45976.811763310187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45976.811763310187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45976.811763310187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45976.811763310187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45976.811763310187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45976.811763310187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45976.811763310187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45976.811763310187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45976.811763310187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45976.811763310187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45976.811763310187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45976.811763310187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45976.811763310187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45976.811763310187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45976.811763310187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45976.811763310187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45976.811763310187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45976.811763310187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45976.811763310187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45976.811763310187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45976.811763310187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45976.811763310187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45976.811763310187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45976.811763310187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45976.811763310187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45976.811763310187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45976.811763310187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45976.811763310187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45976.811763310187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45976.811763310187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45976.811763310187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45976.811763310187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45976.811763310187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45976.811763310187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45976.811763310187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45976.811763310187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45976.811763310187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45976.811763310187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45976.811763310187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45976.811763310187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45976.811763310187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45976.811763310187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45976.811763310187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45976.811763310187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45976.811763310187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45976.811763310187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45976.811763310187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45976.811763310187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45976.811763310187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45976.811763310187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45976.811763310187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45976.811763310187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45976.811763310187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45976.811763310187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45976.811763310187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45976.811763310187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45976.811763310187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45976.811763310187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45976.811763310187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45976.811763310187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45976.811763310187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45976.811763310187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45976.811763310187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45976.811763310187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45976.811763310187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45976.811763310187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45976.811763310187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45976.811763310187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45976.811763310187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45976.811763310187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45976.811763310187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45976.811763310187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45976.811763310187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45976.811763310187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45976.811763310187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45976.811763310187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45976.811763310187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45976.811763310187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45976.811763310187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45976.811763310187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45976.811763310187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45976.811763310187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45976.811763310187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45976.811763310187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45976.811763310187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45976.811763310187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45976.811763310187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45976.811763310187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45976.811763310187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45976.811763310187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45976.811763310187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45976.811763310187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45976.811763310187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45976.811763310187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45976.811763310187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45976.811763310187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45976.811763310187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45976.811763310187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45976.811763310187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45976.811763310187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45976.811763310187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45976.811763310187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45976.811763310187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45976.811763310187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45976.811763310187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45976.811763310187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45976.811763310187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45976.811763310187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45976.811763310187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45976.811763310187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45976.811763310187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45976.811763310187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45976.811763310187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45976.811763310187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45976.811763310187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45976.811763310187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45976.811763310187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45976.811763310187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45976.811763310187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45976.811763310187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45976.811763310187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45976.811763310187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45976.811763310187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45976.811763310187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45976.811763310187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45976.811763310187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45976.811763310187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45976.811763310187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45976.811763310187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45976.811763310187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45976.811763310187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45976.811763310187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45976.811763310187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45976.811763310187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45976.811763310187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45976.811763310187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45976.811763310187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45976.811763310187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45976.811763310187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45976.811763310187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45976.811763310187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45976.811763310187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45976.811763310187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45976.811763310187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45976.811763310187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45976.811763310187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45976.811763310187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45976.811763310187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45976.811763310187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45976.811763310187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45976.811763310187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45976.811763310187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45976.811763310187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45976.811763310187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45976.811763310187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45976.811763310187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45976.811763310187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45976.811763310187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45976.811763310187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45976.811763310187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45976.811763310187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45976.811763310187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45976.811763310187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45976.811763310187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45976.811763310187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45976.811763310187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45976.811763310187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45976.811763310187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45976.811763310187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45976.811763310187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45976.811763310187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45976.811763310187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45976.811763310187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45976.811763310187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45976.811763310187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45976.811763310187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45976.811763310187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45976.811763310187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45976.811763310187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45976.811763310187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45976.811763310187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45976.811763310187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45976.811763310187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45976.811763310187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45976.811763310187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45976.811763310187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45976.811763310187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45976.811763310187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45976.811763310187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45976.811763310187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45976.811763310187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45976.811763310187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45976.811763310187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45976.811763310187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45976.811763310187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45976.811763310187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45976.811763310187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45976.811763310187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45976.811763310187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45976.811763310187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45976.811763310187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45976.811763310187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45976.811763310187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45976.811763310187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45976.811763310187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45976.811763310187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45976.811763310187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45976.811763310187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45976.811763310187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45976.811763310187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45976.811763310187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45976.811763310187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45976.811763310187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45976.811763310187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45976.811763310187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45976.811763310187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45976.811763310187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45976.811763310187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45976.811763310187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45976.811763310187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45976.811763310187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45976.811763310187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45976.811763310187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45976.811763310187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45976.811763310187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45976.811763310187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45976.811763310187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45976.811763310187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45976.811763310187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45976.811763310187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45976.811763310187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45976.811763310187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45976.811763310187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45976.811763310187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45976.811763310187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45976.811763310187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45976.811763310187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45976.811763310187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45976.811763310187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45976.811763310187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45976.811763310187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45976.811763310187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45976.811763310187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45976.811763310187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45976.811763310187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45976.811763310187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45976.811763310187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45976.811763310187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45976.811763310187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45976.811763310187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45976.811763310187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45976.811763310187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45976.811763310187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45976.811763310187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45976.811763310187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45976.811763310187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45976.811763310187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45976.811763310187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45976.811763310187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45976.811763310187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45976.811763310187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45976.811763310187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45976.811763310187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45976.811763310187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45976.811763310187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45976.811763310187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45976.811763310187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45976.811763310187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45976.811763310187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45976.811763310187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45976.811763310187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45976.811763310187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45976.811763310187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45976.811763310187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45976.811763310187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45976.811763310187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45976.811763310187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45976.811763310187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45976.811763310187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45976.811763310187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45976.811763310187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45976.811763310187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45976.811763310187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45976.811763310187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45976.811763310187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45976.811763310187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45976.811763310187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45976.811763310187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45976.811763310187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45976.811763310187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45976.811763310187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45976.811763310187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45976.811763310187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45976.811763310187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45976.811763310187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45976.811763310187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45976.811763310187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45976.811763310187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45976.811763310187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45976.811763310187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45976.811763310187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45976.811763310187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45976.811763310187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45976.811763310187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45976.811763310187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45976.811763310187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45976.811763310187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45976.811763310187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45976.811763310187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45976.811763310187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45976.811763310187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45976.811763310187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45976.811763310187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45976.811763310187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45976.811763310187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45976.811763310187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45976.811763310187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45976.811763310187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45976.811763310187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45976.811763310187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45976.811763310187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45976.811763310187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45976.811763310187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45976.811763310187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45976.811763310187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45976.811763310187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45976.811763310187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45976.811763310187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45976.811763310187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45976.811763310187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45976.811763310187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45976.811763310187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45976.811763310187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45976.811763310187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45976.811763310187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45976.811763310187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45976.811763310187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45976.811763310187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45976.811763310187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45976.811763310187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45976.811763310187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45976.811763310187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45976.811763310187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45976.811763310187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45976.811763310187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45976.811763310187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45976.811763310187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45976.811763310187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45976.811763310187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45976.811763310187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45976.811763310187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45976.811763310187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45976.811763310187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45976.811763310187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45976.811763310187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45976.811763310187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45976.811763310187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45976.811763310187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45976.811763310187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45976.811763310187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45976.811763310187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45976.811763310187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45976.811763310187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45976.811763310187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45976.811763310187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45976.811763310187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45976.811763310187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45976.811763310187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45976.811763310187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45976.811763310187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45976.811763310187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45976.811763310187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45976.811763310187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45976.811763310187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45976.811763310187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45976.811763310187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45976.811763310187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45976.811763310187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45976.811763310187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45976.811763310187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45976.811763310187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45976.811763310187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45976.811763310187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45976.811763310187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45976.811763310187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45976.811763310187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45976.811763310187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45976.811763310187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45976.811763310187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45976.811763310187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45976.811763310187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45976.811763310187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45976.811763310187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45976.811763310187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45976.811763310187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45976.811763310187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45976.811763310187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45976.811763310187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45976.811763310187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45976.811763310187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45976.811763310187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45976.811763310187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45976.811763310187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45976.811763310187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45976.811763310187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45976.811763310187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45976.811763310187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45976.811763310187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45976.811763310187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45976.811763310187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45976.811763310187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45976.811763310187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45976.811763310187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45976.811763310187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45976.811763310187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45976.811763310187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45976.811763310187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45976.811763310187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45976.811763310187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45976.811763310187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45976.811763310187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45976.811763310187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45976.811763310187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45976.811763310187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45976.811763310187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45976.811763310187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45976.811763310187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45976.811763310187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45976.811763310187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45976.811763310187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45976.811763310187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45976.811763310187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45976.811763310187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45976.811763310187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45976.811763310187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45976.811763310187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45976.811763310187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45976.811763310187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45976.811763310187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45976.811763310187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45976.811763310187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45976.811763310187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45976.811763310187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45976.811763310187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45976.811763310187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45976.811763310187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45976.811763310187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45976.811763310187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45976.811763310187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45976.811763310187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45976.811763310187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45976.811763310187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45976.811763310187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45976.811763310187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45976.811763310187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45976.811763310187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45976.811763310187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45976.811763310187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45976.811763310187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45976.811763310187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45976.811763310187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45976.811763310187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45976.811763310187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45976.811763310187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45976.811763310187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45976.811763310187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45976.811763310187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45976.811763310187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45976.811763310187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45976.811763310187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45976.811763310187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45976.811763310187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45976.811763310187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45976.811763310187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45976.811763310187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45976.811763310187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45976.811763310187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45976.811763310187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45976.811763310187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45976.811763310187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45976.811763310187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45976.811763310187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45976.811763310187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45976.811763310187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45976.811763310187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45976.811763310187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45976.811763310187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45976.811763310187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45976.811763310187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45976.811763310187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273.33104571759031</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0.35974942129541887</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0.22265451389102964</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0.14522395833773771</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32088</v>
      </c>
      <c r="E6" s="95" t="s">
        <v>39021</v>
      </c>
      <c r="F6" s="96">
        <v>45976.742175925923</v>
      </c>
      <c r="G6" s="97">
        <f ca="1">IFERROR(NOW()-F6,"")</f>
        <v>6.9587384263286367E-2</v>
      </c>
      <c r="H6" s="96">
        <v>45976.727743055555</v>
      </c>
      <c r="I6" s="135" t="str">
        <f>IFERROR(VLOOKUP(D6,DB!A:F,6,0),"")</f>
        <v>SCECO</v>
      </c>
      <c r="J6" s="135" t="str">
        <f>IFERROR(VLOOKUP(D6,DB!A:G,7,0),"")</f>
        <v>Dead</v>
      </c>
      <c r="K6" s="98" t="s">
        <v>39120</v>
      </c>
      <c r="L6" s="92" t="str">
        <f>IFERROR(VLOOKUP(D6,DB!A:I,9,0),"")</f>
        <v>Latis</v>
      </c>
    </row>
    <row r="7" spans="1:16" ht="15" customHeight="1">
      <c r="A7" s="135" t="s">
        <v>39121</v>
      </c>
      <c r="B7" s="135" t="str">
        <f>IFERROR(VLOOKUP(D7,DB!A:K,11,0),"")</f>
        <v>R4</v>
      </c>
      <c r="C7" s="94">
        <v>1</v>
      </c>
      <c r="D7" s="92" t="s">
        <v>30691</v>
      </c>
      <c r="E7" s="95" t="s">
        <v>39021</v>
      </c>
      <c r="F7" s="96">
        <v>45976.784247685187</v>
      </c>
      <c r="G7" s="97">
        <f ca="1">IFERROR(NOW()-F7,"")</f>
        <v>2.7515624999068677E-2</v>
      </c>
      <c r="H7" s="96">
        <v>45976.778171296297</v>
      </c>
      <c r="I7" s="135" t="str">
        <f>IFERROR(VLOOKUP(D7,DB!A:F,6,0),"")</f>
        <v>SCECO</v>
      </c>
      <c r="J7" s="135" t="str">
        <f>IFERROR(VLOOKUP(D7,DB!A:G,7,0),"")</f>
        <v>Weak</v>
      </c>
      <c r="K7" s="98" t="s">
        <v>39122</v>
      </c>
      <c r="L7" s="92" t="str">
        <f>IFERROR(VLOOKUP(D7,DB!A:I,9,0),"")</f>
        <v>Latis</v>
      </c>
    </row>
    <row r="8" spans="1:16" ht="15" customHeight="1">
      <c r="A8" s="135" t="s">
        <v>39123</v>
      </c>
      <c r="B8" s="135" t="str">
        <f>IFERROR(VLOOKUP(D8,DB!A:K,11,0),"")</f>
        <v>R4</v>
      </c>
      <c r="C8" s="94">
        <v>1</v>
      </c>
      <c r="D8" s="92" t="s">
        <v>36293</v>
      </c>
      <c r="E8" s="95" t="s">
        <v>39021</v>
      </c>
      <c r="F8" s="96">
        <v>45976.786273148151</v>
      </c>
      <c r="G8" s="97">
        <f ca="1">IFERROR(NOW()-F8,"")</f>
        <v>2.5490162035566755E-2</v>
      </c>
      <c r="H8" s="96">
        <v>45976.780682870369</v>
      </c>
      <c r="I8" s="135" t="str">
        <f>IFERROR(VLOOKUP(D8,DB!A:F,6,0),"")</f>
        <v>Generator-SG</v>
      </c>
      <c r="J8" s="135" t="str">
        <f>IFERROR(VLOOKUP(D8,DB!A:G,7,0),"")</f>
        <v>No BB Shifted</v>
      </c>
      <c r="K8" s="98" t="s">
        <v>39124</v>
      </c>
      <c r="L8" s="92" t="str">
        <f>IFERROR(VLOOKUP(D8,DB!A:I,9,0),"")</f>
        <v>Latis</v>
      </c>
    </row>
    <row r="9" spans="1:16" ht="15" customHeight="1">
      <c r="A9" s="135"/>
      <c r="B9" s="135" t="str">
        <f>IFERROR(VLOOKUP(D9,DB!A:K,11,0),"")</f>
        <v/>
      </c>
      <c r="C9" s="94"/>
      <c r="D9" s="92"/>
      <c r="E9" s="95"/>
      <c r="F9" s="96"/>
      <c r="G9" s="97">
        <f ca="1">IFERROR(NOW()-F9,"")</f>
        <v>45976.811763310187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45976.811763310187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45976.811763310187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45976.811763310187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45976.811763310187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45976.811763310187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45976.811763310187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45976.811763310187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45976.811763310187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45976.811763310187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45976.811763310187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45976.811763310187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45976.811763310187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45976.811763310187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45976.811763310187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45976.811763310187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45976.811763310187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45976.811763310187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45976.811763310187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45976.811763310187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45976.811763310187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45976.811763310187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45976.811763310187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45976.811763310187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45976.811763310187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45976.811763310187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45976.811763310187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45976.811763310187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45976.811763310187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45976.811763310187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45976.811763310187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45976.811763310187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45976.811763310187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45976.811763310187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45976.811763310187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45976.811763310187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45976.811763310187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45976.811763310187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45976.811763310187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45976.811763310187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45976.811763310187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45976.811763310187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45976.811763310187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45976.811763310187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45976.811763310187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45976.811763310187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45976.811763310187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45976.811763310187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45976.811763310187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45976.811763310187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45976.811763310187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45976.811763310187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45976.811763310187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45976.811763310187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45976.811763310187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45976.811763310187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45976.811763310187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45976.811763310187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45976.811763310187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45976.811763310187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45976.811763310187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45976.811763310187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45976.811763310187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45976.811763310187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45976.811763310187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45976.811763310187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45976.811763310187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45976.811763310187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45976.811763310187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45976.811763310187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45976.811763310187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45976.811763310187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45976.811763310187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45976.811763310187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45976.811763310187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45976.811763310187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45976.811763310187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45976.811763310187</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5"/>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84.979703124998196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50.62288599536987</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28.150652199074102</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v>1</v>
      </c>
      <c r="D6" s="124" t="s">
        <v>38409</v>
      </c>
      <c r="E6" s="124" t="s">
        <v>39021</v>
      </c>
      <c r="F6" s="124"/>
      <c r="G6" s="126">
        <f t="shared" ref="G6:G38" ca="1" si="2">IFERROR(NOW()-F6,"")</f>
        <v>45976.811763310187</v>
      </c>
      <c r="H6" s="125">
        <v>45976.36105324074</v>
      </c>
      <c r="I6" s="124" t="str">
        <f>IFERROR(VLOOKUP(D6,DB!A:F,6,0),"")</f>
        <v>SCECO</v>
      </c>
      <c r="J6" s="124" t="str">
        <f>IFERROR(VLOOKUP(D6,DB!A:G,7,0),"")</f>
        <v>Good</v>
      </c>
      <c r="K6" s="124" t="s">
        <v>39134</v>
      </c>
      <c r="L6" s="124" t="str">
        <f>IFERROR(VLOOKUP(D6,DB!A:I,9,0),"")</f>
        <v>Latis</v>
      </c>
    </row>
    <row r="7" spans="1:13" ht="30.75">
      <c r="A7" s="124" t="s">
        <v>39133</v>
      </c>
      <c r="B7" s="124" t="str">
        <f>IFERROR(VLOOKUP(D7,DB!A:K,11,0),"")</f>
        <v>R5</v>
      </c>
      <c r="C7" s="124">
        <v>3</v>
      </c>
      <c r="D7" s="124" t="s">
        <v>38148</v>
      </c>
      <c r="E7" s="124" t="s">
        <v>39021</v>
      </c>
      <c r="F7" s="124"/>
      <c r="G7" s="126">
        <f t="shared" ca="1" si="2"/>
        <v>45976.811763310187</v>
      </c>
      <c r="H7" s="125">
        <v>45976.442164351851</v>
      </c>
      <c r="I7" s="124" t="str">
        <f>IFERROR(VLOOKUP(D7,DB!A:F,6,0),"")</f>
        <v>SCECO</v>
      </c>
      <c r="J7" s="124" t="str">
        <f>IFERROR(VLOOKUP(D7,DB!A:G,7,0),"")</f>
        <v>Haj Removal</v>
      </c>
      <c r="K7" s="124" t="s">
        <v>39135</v>
      </c>
      <c r="L7" s="124" t="str">
        <f>IFERROR(VLOOKUP(D7,DB!A:I,9,0),"")</f>
        <v>Latis</v>
      </c>
    </row>
    <row r="8" spans="1:13" ht="30.75">
      <c r="A8" s="124" t="s">
        <v>39133</v>
      </c>
      <c r="B8" s="124" t="str">
        <f>IFERROR(VLOOKUP(D8,DB!A:K,11,0),"")</f>
        <v>R5</v>
      </c>
      <c r="C8" s="124">
        <v>2</v>
      </c>
      <c r="D8" s="124" t="s">
        <v>38268</v>
      </c>
      <c r="E8" s="124" t="s">
        <v>39021</v>
      </c>
      <c r="F8" s="124"/>
      <c r="G8" s="126">
        <f t="shared" ca="1" si="2"/>
        <v>45976.811763310187</v>
      </c>
      <c r="H8" s="158">
        <v>45976.54896990741</v>
      </c>
      <c r="I8" s="124" t="str">
        <f>IFERROR(VLOOKUP(D8,DB!A:F,6,0),"")</f>
        <v>SCECO</v>
      </c>
      <c r="J8" s="124" t="str">
        <f>IFERROR(VLOOKUP(D8,DB!A:G,7,0),"")</f>
        <v>Good</v>
      </c>
      <c r="K8" s="124" t="s">
        <v>39135</v>
      </c>
      <c r="L8" s="124" t="str">
        <f>IFERROR(VLOOKUP(D8,DB!A:I,9,0),"")</f>
        <v>Latis</v>
      </c>
    </row>
    <row r="9" spans="1:13">
      <c r="A9" s="124"/>
      <c r="B9" s="124" t="str">
        <f>IFERROR(VLOOKUP(D9,DB!A:K,11,0),"")</f>
        <v/>
      </c>
      <c r="C9" s="124"/>
      <c r="D9" s="124"/>
      <c r="E9" s="124"/>
      <c r="F9" s="124"/>
      <c r="G9" s="126">
        <f t="shared" ca="1" si="2"/>
        <v>45976.811763310187</v>
      </c>
      <c r="H9" s="124"/>
      <c r="I9" s="124" t="str">
        <f>IFERROR(VLOOKUP(D9,DB!A:F,6,0),"")</f>
        <v/>
      </c>
      <c r="J9" s="124" t="str">
        <f>IFERROR(VLOOKUP(D9,DB!A:G,7,0),"")</f>
        <v/>
      </c>
      <c r="K9" s="124"/>
      <c r="L9" s="124" t="str">
        <f>IFERROR(VLOOKUP(D9,DB!A:I,9,0),"")</f>
        <v/>
      </c>
    </row>
    <row r="10" spans="1:13">
      <c r="A10" s="124"/>
      <c r="B10" s="124" t="str">
        <f>IFERROR(VLOOKUP(D10,DB!A:K,11,0),"")</f>
        <v>R5</v>
      </c>
      <c r="C10" s="124"/>
      <c r="D10" s="124" t="s">
        <v>32532</v>
      </c>
      <c r="E10" s="124"/>
      <c r="F10" s="124"/>
      <c r="G10" s="126">
        <f t="shared" ca="1" si="2"/>
        <v>45976.811763310187</v>
      </c>
      <c r="H10" s="124"/>
      <c r="I10" s="124" t="str">
        <f>IFERROR(VLOOKUP(D10,DB!A:F,6,0),"")</f>
        <v>SCECO</v>
      </c>
      <c r="J10" s="124" t="str">
        <f>IFERROR(VLOOKUP(D10,DB!A:G,7,0),"")</f>
        <v>Dead</v>
      </c>
      <c r="K10" s="124"/>
      <c r="L10" s="124" t="str">
        <f>IFERROR(VLOOKUP(D10,DB!A:I,9,0),"")</f>
        <v>Latis</v>
      </c>
    </row>
    <row r="11" spans="1:13">
      <c r="A11" s="124"/>
      <c r="B11" s="124" t="str">
        <f>IFERROR(VLOOKUP(D11,DB!A:K,11,0),"")</f>
        <v/>
      </c>
      <c r="C11" s="124"/>
      <c r="D11" s="124"/>
      <c r="E11" s="124"/>
      <c r="F11" s="124"/>
      <c r="G11" s="126">
        <f t="shared" ca="1" si="2"/>
        <v>45976.811763310187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45976.811763310187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45976.811763310187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45976.811763310187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45976.811763310187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45976.811763310187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45976.811763310187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45976.811763310187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45976.811763310187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45976.811763310187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45976.811763310187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45976.811763310187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45976.811763310187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45976.811763310187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45976.811763310187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45976.811763310187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45976.811763310187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45976.811763310187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45976.811763310187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45976.811763310187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45976.811763310187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45976.811763310187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45976.811763310187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45976.811763310187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45976.811763310187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45976.811763310187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45976.811763310187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45976.811763310187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ref="G39:G102" ca="1" si="3">IFERROR(NOW()-F39,"")</f>
        <v>45976.811763310187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45976.811763310187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45976.811763310187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45976.811763310187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45976.811763310187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45976.811763310187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45976.811763310187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45976.811763310187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45976.811763310187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45976.811763310187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45976.811763310187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45976.811763310187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45976.811763310187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45976.811763310187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45976.811763310187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45976.811763310187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45976.811763310187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45976.811763310187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45976.811763310187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45976.811763310187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45976.811763310187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45976.811763310187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45976.811763310187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45976.811763310187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45976.811763310187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45976.811763310187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45976.811763310187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45976.811763310187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45976.811763310187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45976.811763310187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45976.811763310187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45976.811763310187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45976.811763310187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45976.811763310187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45976.811763310187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45976.811763310187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45976.811763310187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45976.811763310187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45976.811763310187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45976.811763310187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45976.811763310187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45976.811763310187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45976.811763310187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45976.811763310187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45976.811763310187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45976.811763310187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45976.811763310187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45976.811763310187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45976.811763310187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45976.811763310187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45976.811763310187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45976.811763310187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45976.811763310187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45976.811763310187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45976.811763310187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45976.811763310187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45976.811763310187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45976.811763310187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45976.811763310187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45976.811763310187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45976.811763310187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45976.811763310187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45976.811763310187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45976.811763310187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4">IFERROR(NOW()-F103,"")</f>
        <v>45976.811763310187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45976.811763310187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45976.811763310187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45976.811763310187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45976.811763310187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45976.811763310187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45976.811763310187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45976.811763310187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45976.811763310187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45976.811763310187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45976.811763310187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45976.811763310187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45976.811763310187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45976.811763310187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45976.811763310187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45976.811763310187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45976.811763310187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45976.811763310187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45976.811763310187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45976.811763310187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45976.811763310187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45976.811763310187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45976.811763310187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45976.811763310187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45976.811763310187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45976.811763310187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45976.811763310187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45976.811763310187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45976.811763310187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45976.811763310187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45976.811763310187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45976.811763310187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45976.811763310187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45976.811763310187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45976.811763310187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45976.811763310187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45976.811763310187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45976.811763310187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45976.811763310187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45976.811763310187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45976.811763310187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45976.811763310187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45976.811763310187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45976.811763310187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45976.811763310187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45976.811763310187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45976.811763310187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45976.811763310187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45976.811763310187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45976.811763310187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45976.811763310187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45976.811763310187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45976.811763310187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45976.811763310187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45976.811763310187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45976.811763310187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45976.811763310187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45976.811763310187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45976.811763310187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45976.811763310187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45976.811763310187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45976.811763310187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45976.811763310187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45976.811763310187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5">IFERROR(NOW()-F167,"")</f>
        <v>45976.811763310187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45976.811763310187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45976.811763310187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45976.811763310187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45976.811763310187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45976.811763310187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45976.811763310187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45976.811763310187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45976.811763310187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45976.811763310187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45976.811763310187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45976.811763310187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45976.811763310187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45976.811763310187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45976.811763310187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45976.811763310187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45976.811763310187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45976.811763310187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45976.811763310187</v>
      </c>
      <c r="H185" s="124"/>
      <c r="I185" s="124" t="str">
        <f>IFERROR(VLOOKUP(D185,DB!A:F,6,0),"")</f>
        <v/>
      </c>
      <c r="J185" s="124" t="str">
        <f>IFERROR(VLOOKUP(D185,DB!A:G,7,0),"")</f>
        <v/>
      </c>
      <c r="K185" s="124"/>
      <c r="L185" s="124" t="str">
        <f>IFERROR(VLOOKUP(D185,DB!A:I,9,0),"")</f>
        <v/>
      </c>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1</v>
      </c>
      <c r="D2" s="141" t="s">
        <v>38019</v>
      </c>
      <c r="E2" s="124" t="s">
        <v>39021</v>
      </c>
      <c r="F2" s="143">
        <v>45976.792928240742</v>
      </c>
      <c r="G2" s="105">
        <f t="shared" ref="G2:G14" ca="1" si="0">IFERROR(NOW()-F2,"-")</f>
        <v>1.8835069444321562E-2</v>
      </c>
      <c r="H2" s="143">
        <v>45976.786782407406</v>
      </c>
      <c r="I2" s="141" t="str">
        <f>IFERROR(VLOOKUP(D2,DB!A:F,6,0),"")</f>
        <v>SCECO</v>
      </c>
      <c r="J2" s="141" t="str">
        <f>IFERROR(VLOOKUP(D2,DB!A:G,7,0),"")</f>
        <v>In progress</v>
      </c>
      <c r="K2" s="144" t="s">
        <v>39137</v>
      </c>
      <c r="L2" s="145" t="str">
        <f>IFERROR(VLOOKUP(D2,DB!A:I,9,0),"")</f>
        <v>Latis</v>
      </c>
    </row>
    <row r="3" spans="1:16382" ht="31.5" customHeight="1">
      <c r="A3" s="140"/>
      <c r="B3" s="141" t="str">
        <f>IFERROR(VLOOKUP(D3,DB!A:K,11,0),"")</f>
        <v/>
      </c>
      <c r="C3" s="142"/>
      <c r="D3" s="141"/>
      <c r="E3" s="124"/>
      <c r="F3" s="143"/>
      <c r="G3" s="105">
        <f t="shared" ca="1" si="0"/>
        <v>45976.811763310187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45976.811763310187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45976.811763310187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45976.811763310187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45976.811763310187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45976.811763310187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45976.811763310187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45976.811763310187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45976.811763310187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45976.811763310187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45976.811763310187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45976.811763310187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45976.811763310187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45976.811763310187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45976.811763310187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45976.811763310187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45976.811763310187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45976.811763310187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45976.811763310187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45976.811763310187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45976.811763310187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45976.811763310187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45976.811763310187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45976.811763310187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45976.811763310187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45976.811763310187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45976.811763310187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45976.811763310187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45976.811763310187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45976.811763310187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45976.811763310187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45976.811763310187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45976.811763310187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45976.811763310187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45976.811763310187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45976.811763310187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45976.811763310187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45976.811763310187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45976.811763310187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45976.811763310187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45976.811763310187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45976.811763310187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45976.811763310187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45976.811763310187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45976.811763310187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45976.811763310187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45976.811763310187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45976.811763310187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45976.811763310187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45976.811763310187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45976.811763310187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45976.811763310187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45976.811763310187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45976.811763310187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45976.811763310187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45976.811763310187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45976.811763310187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45976.811763310187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45976.811763310187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45976.811763310187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45976.811763310187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45976.811763310187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45976.811763310187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45976.811763310187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45976.811763310187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45976.811763310187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45976.811763310187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45976.811763310187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45976.811763310187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45976.811763310187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45976.811763310187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45976.811763310187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45976.811763310187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45976.811763310187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45976.811763310187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45976.811763310187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45976.811763310187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45976.811763310187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45976.811763310187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45976.811763310187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45976.811763310187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45976.811763310187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45976.811763310187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45976.811763310187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45976.811763310187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45976.811763310187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45976.811763310187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45976.811763310187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45976.811763310187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45976.811763310187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45976.811763310187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45976.811763310187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45976.811763310187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45976.811763310187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45976.811763310187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45976.811763310187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45976.811763310187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45976.811763310187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45976.811763310187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45976.811763310187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45976.811763310187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45976.811763310187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45976.811763310187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45976.811763310187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45976.811763310187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45976.811763310187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45976.811763310187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45976.811763310187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45976.811763310187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45976.811763310187</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2025-11-15T16:30:59Z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