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40" documentId="120_S{2AC9BD13-BADA-5192-A53E-5A8FF88502F6}" xr6:coauthVersionLast="47" xr6:coauthVersionMax="47" xr10:uidLastSave="{4458F19E-4D71-4033-B7D7-74C079FA7F6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<sst xmlns="http://schemas.openxmlformats.org/spreadsheetml/2006/main" count="180283" uniqueCount="39127">
  <si>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</si>
  <si>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</si>
  <si>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</si>
  <si>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</si>
  <si>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</si>
  <si>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</si>
  <si>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</si>
  <si>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</si>
  <si>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</si>
  <si>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</si>
  <si>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</si>
  <si>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</si>
  <si>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</si>
  <si>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</si>
  <si>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</si>
  <si>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</si>
  <si>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</si>
  <si>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</si>
  <si>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</si>
  <si>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</si>
  <si>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</si>
  <si>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</si>
  <si>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</si>
  <si>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</si>
  <si>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</si>
  <si>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</si>
  <si>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</si>
  <si>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</si>
  <si>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</si>
  <si>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</si>
  <si>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</si>
  <si>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</si>
  <si>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</si>
  <si>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</si>
  <si>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</si>
  <si>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</si>
  <si>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</si>
  <si>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</si>
  <si>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</si>
  <si>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</si>
  <si>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</si>
  <si>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</si>
  <si>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</si>
  <si>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</si>
  <si>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</si>
  <si>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</si>
  <si>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</si>
  <si>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</si>
  <si>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</si>
  <si>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</si>
  <si>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</si>
  <si>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</si>
  <si>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</si>
  <si>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</si>
  <si>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</si>
  <si>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</si>
  <si>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</si>
  <si>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</si>
  <si>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</si>
  <si>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</si>
  <si>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</si>
  <si>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</si>
  <si>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</si>
  <si>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</si>
  <si>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</si>
  <si>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</si>
  <si>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</si>
  <si>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</si>
  <si>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</si>
  <si>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</si>
  <si>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</si>
  <si>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</si>
  <si>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</si>
  <si>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</si>
  <si>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</si>
  <si>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</si>
  <si>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</si>
  <si>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</si>
  <si>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</si>
  <si>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</si>
  <si>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</si>
  <si>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</si>
  <si>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</si>
  <si>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</si>
  <si>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</si>
  <si>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</si>
  <si>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</si>
  <si>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</si>
  <si>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</si>
  <si>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</si>
  <si>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</si>
  <si>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</si>
  <si>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</si>
  <si>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</si>
  <si>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</si>
  <si>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</si>
  <si>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</si>
  <si>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</si>
  <si>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</si>
  <si>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</si>
  <si>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</si>
  <si>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</si>
  <si>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</si>
  <si>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</si>
  <si>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</si>
  <si>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</si>
  <si>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</si>
  <si>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</si>
  <si>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</si>
  <si>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</si>
  <si>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</si>
  <si>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</si>
  <si>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</si>
  <si>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</si>
  <si>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</si>
  <si>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</si>
  <si>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</si>
  <si>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</si>
  <si>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</si>
  <si>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</si>
  <si>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</si>
  <si>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</si>
  <si>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</si>
  <si>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</si>
  <si>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</si>
  <si>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</si>
  <si>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</si>
  <si>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</si>
  <si>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</si>
  <si>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</si>
  <si>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</si>
  <si>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</si>
  <si>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</si>
  <si>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</si>
  <si>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</si>
  <si>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</si>
  <si>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</si>
  <si>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</si>
  <si>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</si>
  <si>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</si>
  <si>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</si>
  <si>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</si>
  <si>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</si>
  <si>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</si>
  <si>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</si>
  <si>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</si>
  <si>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</si>
  <si>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</si>
  <si>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</si>
  <si>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</si>
  <si>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</si>
  <si>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</si>
  <si>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</si>
  <si>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</si>
  <si>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</si>
  <si>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</si>
  <si>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</si>
  <si>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</si>
  <si>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</si>
  <si>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</si>
  <si>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</si>
  <si>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</si>
  <si>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</si>
  <si>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</si>
  <si>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</si>
  <si>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</si>
  <si>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</si>
  <si>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</si>
  <si>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</si>
  <si>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</si>
  <si>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</si>
  <si>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</si>
  <si>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</si>
  <si>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</si>
  <si>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</si>
  <si>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</si>
  <si>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</si>
  <si>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</si>
  <si>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</si>
  <si>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</si>
  <si>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</si>
  <si>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</si>
  <si>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</si>
  <si>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</si>
  <si>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</si>
  <si>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</si>
  <si>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</si>
  <si>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</si>
  <si>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</si>
  <si>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</si>
  <si>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</si>
  <si>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</si>
  <si>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</si>
  <si>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</si>
  <si>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</si>
  <si>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</si>
  <si>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</si>
  <si>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</si>
  <si>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</si>
  <si>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</si>
  <si>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</si>
  <si>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</si>
  <si>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</si>
  <si>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</si>
  <si>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</si>
  <si>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</si>
  <si>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</si>
  <si>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</si>
  <si>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</si>
  <si>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</si>
  <si>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</si>
  <si>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</si>
  <si>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</si>
  <si>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</si>
  <si>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</si>
  <si>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</si>
  <si>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</si>
  <si>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</si>
  <si>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</si>
  <si>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</si>
  <si>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</si>
  <si>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</si>
  <si>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</si>
  <si>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</si>
  <si>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</si>
  <si>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</si>
  <si>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</si>
  <si>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</si>
  <si>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</si>
  <si>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</si>
  <si>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</si>
  <si>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</si>
  <si>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</si>
  <si>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</si>
  <si>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</si>
  <si>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</si>
  <si>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</si>
  <si>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</si>
  <si>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</si>
  <si>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</si>
  <si>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</si>
  <si>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</si>
  <si>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</si>
  <si>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</si>
  <si>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</si>
  <si>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</si>
  <si>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</si>
  <si>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</si>
  <si>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</si>
  <si>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</si>
  <si>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</si>
  <si>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</si>
  <si>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</si>
  <si>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</si>
  <si>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</si>
  <si>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</si>
  <si>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</si>
  <si>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</si>
  <si>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</si>
  <si>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</si>
  <si>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</si>
  <si>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</si>
  <si>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</si>
  <si>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</si>
  <si>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</si>
  <si>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</si>
  <si>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</si>
  <si>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</si>
  <si>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</si>
  <si>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</si>
  <si>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</si>
  <si>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</si>
  <si>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</si>
  <si>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</si>
  <si>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</si>
  <si>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</si>
  <si>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</si>
  <si>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</si>
  <si>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</si>
  <si>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</si>
  <si>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</si>
  <si>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</si>
  <si>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</si>
  <si>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</si>
  <si>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</si>
  <si>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</si>
  <si>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</si>
  <si>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</si>
  <si>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</si>
  <si>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</si>
  <si>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</si>
  <si>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</si>
  <si>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</si>
  <si>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</si>
  <si>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</si>
  <si>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</si>
  <si>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</si>
  <si>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</si>
  <si>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</si>
  <si>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</si>
  <si>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</si>
  <si>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</si>
  <si>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</si>
  <si>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</si>
  <si>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</si>
  <si>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</si>
  <si>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</si>
  <si>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</si>
  <si>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</si>
  <si>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</si>
  <si>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</si>
  <si>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</si>
  <si>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</si>
  <si>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</si>
  <si>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</si>
  <si>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</si>
  <si>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</si>
  <si>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</si>
  <si>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</si>
  <si>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</si>
  <si>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</si>
  <si>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</si>
  <si>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</si>
  <si>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</si>
  <si>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</si>
  <si>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</si>
  <si>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</si>
  <si>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</si>
  <si>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</si>
  <si>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</si>
  <si>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</si>
  <si>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</si>
  <si>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</si>
  <si>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</si>
  <si>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</si>
  <si>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</si>
  <si>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</si>
  <si>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</si>
  <si>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</si>
  <si>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</si>
  <si>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</si>
  <si>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</si>
  <si>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</si>
  <si>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</si>
  <si>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</si>
  <si>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</si>
  <si>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</si>
  <si>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</si>
  <si>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</si>
  <si>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</si>
  <si>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</si>
  <si>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</si>
  <si>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</si>
  <si>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</si>
  <si>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</si>
  <si>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</si>
  <si>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</si>
  <si>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</si>
  <si>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</si>
  <si>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</si>
  <si>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</si>
  <si>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</si>
  <si>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</si>
  <si>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</si>
  <si>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</si>
  <si>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</si>
  <si>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</si>
  <si>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</si>
  <si>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</si>
  <si>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</si>
  <si>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</si>
  <si>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</si>
  <si>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</si>
  <si>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</si>
  <si>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</si>
  <si>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</si>
  <si>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</si>
  <si>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</si>
  <si>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</si>
  <si>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</si>
  <si>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</si>
  <si>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</si>
  <si>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</si>
  <si>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</si>
  <si>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</si>
  <si>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</si>
  <si>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</si>
  <si>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</si>
  <si>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</si>
  <si>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</si>
  <si>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</si>
  <si>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</si>
  <si>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</si>
  <si>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</si>
  <si>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</si>
  <si>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</si>
  <si>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</si>
  <si>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</si>
  <si>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</si>
  <si>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</si>
  <si>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</si>
  <si>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</si>
  <si>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</si>
  <si>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</si>
  <si>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</si>
  <si>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</si>
  <si>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</si>
  <si>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</si>
  <si>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</si>
  <si>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</si>
  <si>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</si>
  <si>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</si>
  <si>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</si>
  <si>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</si>
  <si>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</si>
  <si>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</si>
  <si>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</si>
  <si>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</si>
  <si>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</si>
  <si>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</si>
  <si>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</si>
  <si>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</si>
  <si>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</si>
  <si>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</si>
  <si>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</si>
  <si>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</si>
  <si>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</si>
  <si>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</si>
  <si>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</si>
  <si>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</si>
  <si>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</si>
  <si>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</si>
  <si>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</si>
  <si>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</si>
  <si>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</si>
  <si>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</si>
  <si>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</si>
  <si>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</si>
  <si>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</si>
  <si>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</si>
  <si>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</si>
  <si>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</si>
  <si>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</si>
  <si>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</si>
  <si>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</si>
  <si>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</si>
  <si>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</si>
  <si>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</si>
  <si>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</si>
  <si>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</si>
  <si>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</si>
  <si>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</si>
  <si>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</si>
  <si>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</si>
  <si>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</si>
  <si>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</si>
  <si>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</si>
  <si>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</si>
  <si>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</si>
  <si>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</si>
  <si>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</si>
  <si>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</si>
  <si>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</si>
  <si>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</si>
  <si>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</si>
  <si>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</si>
  <si>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</si>
  <si>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</si>
  <si>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</si>
  <si>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</si>
  <si>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</si>
  <si>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</si>
  <si>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</si>
  <si>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</si>
  <si>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</si>
  <si>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</si>
  <si>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</si>
  <si>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</si>
  <si>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</si>
  <si>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</si>
  <si>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</si>
  <si>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</si>
  <si>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</si>
  <si>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</si>
  <si>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</si>
  <si>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</si>
  <si>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</si>
  <si>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</si>
  <si>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</si>
  <si>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</si>
  <si>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</si>
  <si>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</si>
  <si>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</si>
  <si>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</si>
  <si>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</si>
  <si>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</si>
  <si>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</si>
  <si>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</si>
  <si>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</si>
  <si>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</si>
  <si>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</si>
  <si>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</si>
  <si>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</si>
  <si>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</si>
  <si>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</si>
  <si>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</si>
  <si>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</si>
  <si>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</si>
  <si>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</si>
  <si>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</si>
  <si>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</si>
  <si>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</si>
  <si>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</si>
  <si>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</si>
  <si>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</si>
  <si>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</si>
  <si>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</si>
  <si>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</si>
  <si>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</si>
  <si>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</si>
  <si>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</si>
  <si>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</si>
  <si>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</si>
  <si>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</si>
  <si>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</si>
  <si>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</si>
  <si>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</si>
  <si>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</si>
  <si>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</si>
  <si>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</si>
  <si>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</si>
  <si>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</si>
  <si>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</si>
  <si>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</si>
  <si>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</si>
  <si>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</si>
  <si>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</si>
  <si>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</si>
  <si>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</si>
  <si>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</si>
  <si>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</si>
  <si>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</si>
  <si>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</si>
  <si>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</si>
  <si>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</si>
  <si>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</si>
  <si>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</si>
  <si>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</si>
  <si>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</si>
  <si>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</si>
  <si>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</si>
  <si>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</si>
  <si>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</si>
  <si>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</si>
  <si>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</si>
  <si>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</si>
  <si>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</si>
  <si>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</si>
  <si>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</si>
  <si>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</si>
  <si>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</si>
  <si>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</si>
  <si>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</si>
  <si>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</si>
  <si>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</si>
  <si>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</si>
  <si>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</si>
  <si>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</si>
  <si>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</si>
  <si>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</si>
  <si>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</si>
  <si>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</si>
  <si>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</si>
  <si>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</si>
  <si>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</si>
  <si>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</si>
  <si>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</si>
  <si>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</si>
  <si>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</si>
  <si>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</si>
  <si>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</si>
  <si>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</si>
  <si>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</si>
  <si>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</si>
  <si>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</si>
  <si>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</si>
  <si>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</si>
  <si>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</si>
  <si>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</si>
  <si>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</si>
  <si>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</si>
  <si>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</si>
  <si>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</si>
  <si>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</si>
  <si>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</si>
  <si>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</si>
  <si>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</si>
  <si>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</si>
  <si>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</si>
  <si>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</si>
  <si>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</si>
  <si>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</si>
  <si>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</si>
  <si>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</si>
  <si>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</si>
  <si>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</si>
  <si>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</si>
  <si>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</si>
  <si>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</si>
  <si>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</si>
  <si>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</si>
  <si>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</si>
  <si>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</si>
  <si>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</si>
  <si>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</si>
  <si>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</si>
  <si>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</si>
  <si>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</si>
  <si>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</si>
  <si>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</si>
  <si>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</si>
  <si>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</si>
  <si>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</si>
  <si>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</si>
  <si>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</si>
  <si>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</si>
  <si>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</si>
  <si>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</si>
  <si>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</si>
  <si>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</si>
  <si>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</si>
  <si>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</si>
  <si>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</si>
  <si>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</si>
  <si>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</si>
  <si>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</si>
  <si>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</si>
  <si>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</si>
  <si>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</si>
  <si>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</si>
  <si>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</si>
  <si>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</si>
  <si>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</si>
  <si>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</si>
  <si>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</si>
  <si>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</si>
  <si>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</si>
  <si>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</si>
  <si>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</si>
  <si>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</si>
  <si>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</si>
  <si>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</si>
  <si>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</si>
  <si>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</si>
  <si>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</si>
  <si>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</si>
  <si>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</si>
  <si>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</si>
  <si>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</si>
  <si>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</si>
  <si>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</si>
  <si>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</si>
  <si>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</si>
  <si>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</si>
  <si>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</si>
  <si>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</si>
  <si>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</si>
  <si>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</si>
  <si>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</si>
  <si>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</si>
  <si>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</si>
  <si>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</si>
  <si>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</si>
  <si>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</si>
  <si>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</si>
  <si>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</si>
  <si>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</si>
  <si>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</si>
  <si>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</si>
  <si>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</si>
  <si>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</si>
  <si>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</si>
  <si>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</si>
  <si>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</si>
  <si>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</si>
  <si>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</si>
  <si>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</si>
  <si>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</si>
  <si>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</si>
  <si>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</si>
  <si>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</si>
  <si>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</si>
  <si>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</si>
  <si>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</si>
  <si>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</si>
  <si>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</si>
  <si>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</si>
  <si>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</si>
  <si>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</si>
  <si>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</si>
  <si>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</si>
  <si>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</si>
  <si>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</si>
  <si>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</si>
  <si>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</si>
  <si>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</si>
  <si>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</si>
  <si>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</si>
  <si>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</si>
  <si>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</si>
  <si>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</si>
  <si>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</si>
  <si>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</si>
  <si>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</si>
  <si>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</si>
  <si>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</si>
  <si>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</si>
  <si>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</si>
  <si>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</si>
  <si>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</si>
  <si>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</si>
  <si>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</si>
  <si>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</si>
  <si>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</si>
  <si>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</si>
  <si>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</si>
  <si>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</si>
  <si>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</si>
  <si>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</si>
  <si>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</si>
  <si>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</si>
  <si>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</si>
  <si>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</si>
  <si>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</si>
  <si>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</si>
  <si>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</si>
  <si>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</si>
  <si>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</si>
  <si>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</si>
  <si>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</si>
  <si>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</si>
  <si>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</si>
  <si>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</si>
  <si>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</si>
  <si>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</si>
  <si>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</si>
  <si>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</si>
  <si>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</si>
  <si>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</si>
  <si>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</si>
  <si>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</si>
  <si>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</si>
  <si>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</si>
  <si>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</si>
  <si>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</si>
  <si>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</si>
  <si>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</si>
  <si>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</si>
  <si>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</si>
  <si>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</si>
  <si>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</si>
  <si>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</si>
  <si>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</si>
  <si>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</si>
  <si>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</si>
  <si>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</si>
  <si>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</si>
  <si>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</si>
  <si>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</si>
  <si>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</si>
  <si>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</si>
  <si>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</si>
  <si>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</si>
  <si>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</si>
  <si>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</si>
  <si>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</si>
  <si>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</si>
  <si>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</si>
  <si>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</si>
  <si>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</si>
  <si>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</si>
  <si>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</si>
  <si>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</si>
  <si>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</si>
  <si>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</si>
  <si>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</si>
  <si>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</si>
  <si>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</si>
  <si>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</si>
  <si>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</si>
  <si>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</si>
  <si>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</si>
  <si>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</si>
  <si>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</si>
  <si>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</si>
  <si>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</si>
  <si>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</si>
  <si>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</si>
  <si>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</si>
  <si>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</si>
  <si>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</si>
  <si>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</si>
  <si>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</si>
  <si>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</si>
  <si>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</si>
  <si>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</si>
  <si>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</si>
  <si>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</si>
  <si>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</si>
  <si>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</si>
  <si>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</si>
  <si>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</si>
  <si>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</si>
  <si>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</si>
  <si>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</si>
  <si>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</si>
  <si>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</si>
  <si>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</si>
  <si>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</si>
  <si>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</si>
  <si>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</si>
  <si>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</si>
  <si>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</si>
  <si>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</si>
  <si>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</si>
  <si>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</si>
  <si>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</si>
  <si>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</si>
  <si>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</si>
  <si>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</si>
  <si>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</si>
  <si>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</si>
  <si>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</si>
  <si>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</si>
  <si>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</si>
  <si>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</si>
  <si>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</si>
  <si>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</si>
  <si>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</si>
  <si>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</si>
  <si>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</si>
  <si>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</si>
  <si>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</si>
  <si>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</si>
  <si>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</si>
  <si>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</si>
  <si>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</si>
  <si>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</si>
  <si>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</si>
  <si>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</si>
  <si>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</si>
  <si>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</si>
  <si>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</si>
  <si>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</si>
  <si>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</si>
  <si>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</si>
  <si>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</si>
  <si>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</si>
  <si>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</si>
  <si>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</si>
  <si>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</si>
  <si>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</si>
  <si>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</si>
  <si>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</si>
  <si>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</si>
  <si>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</si>
  <si>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</si>
  <si>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</si>
  <si>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</si>
  <si>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</si>
  <si>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</si>
  <si>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</si>
  <si>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</si>
  <si>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</si>
  <si>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</si>
  <si>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</si>
  <si>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</si>
  <si>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</si>
  <si>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</si>
  <si>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</si>
  <si>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</si>
  <si>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</si>
  <si>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</si>
  <si>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</si>
  <si>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</si>
  <si>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</si>
  <si>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</si>
  <si>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</si>
  <si>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</si>
  <si>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</si>
  <si>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</si>
  <si>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</si>
  <si>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</si>
  <si>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</si>
  <si>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</si>
  <si>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</si>
  <si>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</si>
  <si>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</si>
  <si>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</si>
  <si>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</si>
  <si>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</si>
  <si>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</si>
  <si>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</si>
  <si>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</si>
  <si>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</si>
  <si>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</si>
  <si>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</si>
  <si>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</si>
  <si>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</si>
  <si>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</si>
  <si>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</si>
  <si>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</si>
  <si>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</si>
  <si>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</si>
  <si>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</si>
  <si>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</si>
  <si>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</si>
  <si>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</si>
  <si>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</si>
  <si>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</si>
  <si>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</si>
  <si>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</si>
  <si>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</si>
  <si>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</si>
  <si>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</si>
  <si>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</si>
  <si>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</si>
  <si>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</si>
  <si>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</si>
  <si>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</si>
  <si>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</si>
  <si>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</si>
  <si>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</si>
  <si>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</si>
  <si>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</si>
  <si>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</si>
  <si>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</si>
  <si>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</si>
  <si>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</si>
  <si>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</si>
  <si>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</si>
  <si>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</si>
  <si>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</si>
  <si>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</si>
  <si>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</si>
  <si>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</si>
  <si>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</si>
  <si>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</si>
  <si>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</si>
  <si>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</si>
  <si>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</si>
  <si>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</si>
  <si>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</si>
  <si>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</si>
  <si>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</si>
  <si>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</si>
  <si>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</si>
  <si>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</si>
  <si>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</si>
  <si>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</si>
  <si>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</si>
  <si>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</si>
  <si>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</si>
  <si>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</si>
  <si>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</si>
  <si>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</si>
  <si>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</si>
  <si>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</si>
  <si>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</si>
  <si>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</si>
  <si>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</si>
  <si>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</si>
  <si>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</si>
  <si>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</si>
  <si>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</si>
  <si>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</si>
  <si>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</si>
  <si>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</si>
  <si>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</si>
  <si>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</si>
  <si>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</si>
  <si>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</si>
  <si>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</si>
  <si>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</si>
  <si>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</si>
  <si>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</si>
  <si>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</si>
  <si>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</si>
  <si>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</si>
  <si>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</si>
  <si>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</si>
  <si>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</si>
  <si>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</si>
  <si>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</si>
  <si>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</si>
  <si>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</si>
  <si>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</si>
  <si>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</si>
  <si>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</si>
  <si>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</si>
  <si>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</si>
  <si>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</si>
  <si>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</si>
  <si>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</si>
  <si>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</si>
  <si>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</si>
  <si>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</si>
  <si>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</si>
  <si>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</si>
  <si>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</si>
  <si>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</si>
  <si>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</si>
  <si>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</si>
  <si>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</si>
  <si>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</si>
  <si>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</si>
  <si>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</si>
  <si>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</si>
  <si>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</si>
  <si>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</si>
  <si>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</si>
  <si>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</si>
  <si>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</si>
  <si>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</si>
  <si>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</si>
  <si>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</si>
  <si>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</si>
  <si>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</si>
  <si>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</si>
  <si>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</si>
  <si>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</si>
  <si>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</si>
  <si>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</si>
  <si>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</si>
  <si>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</si>
  <si>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</si>
  <si>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</si>
  <si>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</si>
  <si>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</si>
  <si>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</si>
  <si>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</si>
  <si>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</si>
  <si>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</si>
  <si>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</si>
  <si>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</si>
  <si>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</si>
  <si>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</si>
  <si>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</si>
  <si>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</si>
  <si>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</si>
  <si>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</si>
  <si>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</si>
  <si>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</si>
  <si>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</si>
  <si>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</si>
  <si>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</si>
  <si>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</si>
  <si>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</si>
  <si>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</si>
  <si>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</si>
  <si>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</si>
  <si>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</si>
  <si>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</si>
  <si>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</si>
  <si>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</si>
  <si>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</si>
  <si>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</si>
  <si>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</si>
  <si>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</si>
  <si>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</si>
  <si>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</si>
  <si>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</si>
  <si>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</si>
  <si>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</si>
  <si>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</si>
  <si>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</si>
  <si>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</si>
  <si>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</si>
  <si>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</si>
  <si>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</si>
  <si>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</si>
  <si>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</si>
  <si>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</si>
  <si>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</si>
  <si>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</si>
  <si>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</si>
  <si>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</si>
  <si>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</si>
  <si>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</si>
  <si>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</si>
  <si>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</si>
  <si>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</si>
  <si>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</si>
  <si>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</si>
  <si>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</si>
  <si>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</si>
  <si>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</si>
  <si>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</si>
  <si>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</si>
  <si>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</si>
  <si>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</si>
  <si>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</si>
  <si>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</si>
  <si>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</si>
  <si>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</si>
  <si>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</si>
  <si>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</si>
  <si>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</si>
  <si>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</si>
  <si>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</si>
  <si>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</si>
  <si>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</si>
  <si>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</si>
  <si>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</si>
  <si>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</si>
  <si>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</si>
  <si>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</si>
  <si>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</si>
  <si>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</si>
  <si>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</si>
  <si>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</si>
  <si>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</si>
  <si>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</si>
  <si>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</si>
  <si>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</si>
  <si>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</si>
  <si>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</si>
  <si>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</si>
  <si>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</si>
  <si>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</si>
  <si>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</si>
  <si>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</si>
  <si>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</si>
  <si>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</si>
  <si>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</si>
  <si>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</si>
  <si>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</si>
  <si>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</si>
  <si>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</si>
  <si>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</si>
  <si>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</si>
  <si>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</si>
  <si>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</si>
  <si>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</si>
  <si>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</si>
  <si>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</si>
  <si>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</si>
  <si>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</si>
  <si>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</si>
  <si>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</si>
  <si>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</si>
  <si>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</si>
  <si>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</si>
  <si>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</si>
  <si>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</si>
  <si>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</si>
  <si>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</si>
  <si>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</si>
  <si>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</si>
  <si>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</si>
  <si>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</si>
  <si>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</si>
  <si>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</si>
  <si>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</si>
  <si>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</si>
  <si>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</si>
  <si>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</si>
  <si>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</si>
  <si>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</si>
  <si>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</si>
  <si>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</si>
  <si>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</si>
  <si>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</si>
  <si>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</si>
  <si>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</si>
  <si>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</si>
  <si>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</si>
  <si>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</si>
  <si>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</si>
  <si>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</si>
  <si>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</si>
  <si>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</si>
  <si>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</si>
  <si>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</si>
  <si>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</si>
  <si>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</si>
  <si>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</si>
  <si>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</si>
  <si>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</si>
  <si>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</si>
  <si>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</si>
  <si>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</si>
  <si>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</si>
  <si>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</si>
  <si>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</si>
  <si>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</si>
  <si>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</si>
  <si>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</si>
  <si>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</si>
  <si>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</si>
  <si>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</si>
  <si>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</si>
  <si>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</si>
  <si>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</si>
  <si>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</si>
  <si>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</si>
  <si>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</si>
  <si>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</si>
  <si>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</si>
  <si>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</si>
  <si>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</si>
  <si>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</si>
  <si>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</si>
  <si>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</si>
  <si>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</si>
  <si>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</si>
  <si>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</si>
  <si>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</si>
  <si>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</si>
  <si>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</si>
  <si>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</si>
  <si>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</si>
  <si>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</si>
  <si>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</si>
  <si>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</si>
  <si>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</si>
  <si>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</si>
  <si>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</si>
  <si>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</si>
  <si>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</si>
  <si>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</si>
  <si>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</si>
  <si>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</si>
  <si>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</si>
  <si>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</si>
  <si>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</si>
  <si>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</si>
  <si>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</si>
  <si>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</si>
  <si>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</si>
  <si>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</si>
  <si>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</si>
  <si>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</si>
  <si>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</si>
  <si>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</si>
  <si>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</si>
  <si>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</si>
  <si>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</si>
  <si>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</si>
  <si>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</si>
  <si>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</si>
  <si>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</si>
  <si>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</si>
  <si>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</si>
  <si>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</si>
  <si>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</si>
  <si>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</si>
  <si>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</si>
  <si>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</si>
  <si>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</si>
  <si>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</si>
  <si>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</si>
  <si>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</si>
  <si>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</si>
  <si>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</si>
  <si>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</si>
  <si>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</si>
  <si>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</si>
  <si>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</si>
  <si>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</si>
  <si>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</si>
  <si>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</si>
  <si>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</si>
  <si>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</si>
  <si>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</si>
  <si>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</si>
  <si>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</si>
  <si>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</si>
  <si>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</si>
  <si>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</si>
  <si>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</si>
  <si>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</si>
  <si>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</si>
  <si>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</si>
  <si>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</si>
  <si>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</si>
  <si>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</si>
  <si>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</si>
  <si>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</si>
  <si>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</si>
  <si>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</si>
  <si>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</si>
  <si>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</si>
  <si>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</si>
  <si>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</si>
  <si>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</si>
  <si>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</si>
  <si>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</si>
  <si>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</si>
  <si>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</si>
  <si>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</si>
  <si>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</si>
  <si>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</si>
  <si>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</si>
  <si>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</si>
  <si>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</si>
  <si>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</si>
  <si>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</si>
  <si>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</si>
  <si>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</si>
  <si>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</si>
  <si>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</si>
  <si>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</si>
  <si>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</si>
  <si>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</si>
  <si>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</si>
  <si>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</si>
  <si>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</si>
  <si>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</si>
  <si>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</si>
  <si>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</si>
  <si>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</si>
  <si>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</si>
  <si>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</si>
  <si>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</si>
  <si>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</si>
  <si>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</si>
  <si>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</si>
  <si>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</si>
  <si>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</si>
  <si>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</si>
  <si>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</si>
  <si>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</si>
  <si>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</si>
  <si>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</si>
  <si>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</si>
  <si>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</si>
  <si>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</si>
  <si>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</si>
  <si>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</si>
  <si>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</si>
  <si>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</si>
  <si>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</si>
  <si>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</si>
  <si>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</si>
  <si>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</si>
  <si>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</si>
  <si>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</si>
  <si>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</si>
  <si>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</si>
  <si>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</si>
  <si>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</si>
  <si>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</si>
  <si>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</si>
  <si>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</si>
  <si>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</si>
  <si>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</si>
  <si>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</si>
  <si>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</si>
  <si>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</si>
  <si>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</si>
  <si>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</si>
  <si>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</si>
  <si>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</si>
  <si>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</si>
  <si>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</si>
  <si>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</si>
  <si>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</si>
  <si>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</si>
  <si>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</si>
  <si>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</si>
  <si>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</si>
  <si>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</si>
  <si>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</si>
  <si>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</si>
  <si>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</si>
  <si>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</si>
  <si>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</si>
  <si>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</si>
  <si>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</si>
  <si>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</si>
  <si>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</si>
  <si>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</si>
  <si>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</si>
  <si>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</si>
  <si>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</si>
  <si>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</si>
  <si>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</si>
  <si>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</si>
  <si>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</si>
  <si>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</si>
  <si>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</si>
  <si>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</si>
  <si>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</si>
  <si>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</si>
  <si>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</si>
  <si>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</si>
  <si>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</si>
  <si>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</si>
  <si>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</si>
  <si>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</si>
  <si>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</si>
  <si>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</si>
  <si>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</si>
  <si>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</si>
  <si>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</si>
  <si>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</si>
  <si>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</si>
  <si>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</si>
  <si>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</si>
  <si>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</si>
  <si>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</si>
  <si>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</si>
  <si>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</si>
  <si>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</si>
  <si>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</si>
  <si>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</si>
  <si>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</si>
  <si>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</si>
  <si>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</si>
  <si>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</si>
  <si>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</si>
  <si>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</si>
  <si>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</si>
  <si>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</si>
  <si>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</si>
  <si>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</si>
  <si>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</si>
  <si>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</si>
  <si>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</si>
  <si>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</si>
  <si>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</si>
  <si>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</si>
  <si>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</si>
  <si>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</si>
  <si>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</si>
  <si>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</si>
  <si>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</si>
  <si>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</si>
  <si>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</si>
  <si>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</si>
  <si>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</si>
  <si>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</si>
  <si>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</si>
  <si>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</si>
  <si>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</si>
  <si>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</si>
  <si>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</si>
  <si>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</si>
  <si>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</si>
  <si>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</si>
  <si>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</si>
  <si>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</si>
  <si>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</si>
  <si>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</si>
  <si>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</si>
  <si>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</si>
  <si>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</si>
  <si>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</si>
  <si>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</si>
  <si>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</si>
  <si>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</si>
  <si>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</si>
  <si>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</si>
  <si>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</si>
  <si>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</si>
  <si>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</si>
  <si>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</si>
  <si>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</si>
  <si>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</si>
  <si>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</si>
  <si>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</si>
  <si>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</si>
  <si>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</si>
  <si>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</si>
  <si>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</si>
  <si>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</si>
  <si>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</si>
  <si>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</si>
  <si>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</si>
  <si>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</si>
  <si>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</si>
  <si>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</si>
  <si>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</si>
  <si>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</si>
  <si>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</si>
  <si>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</si>
  <si>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</si>
  <si>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</si>
  <si>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</si>
  <si>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</si>
  <si>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</si>
  <si>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</si>
  <si>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</si>
  <si>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</si>
  <si>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</si>
  <si>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</si>
  <si>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</si>
  <si>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</si>
  <si>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</si>
  <si>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</si>
  <si>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</si>
  <si>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</si>
  <si>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</si>
  <si>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</si>
  <si>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</si>
  <si>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</si>
  <si>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</si>
  <si>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</si>
  <si>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</si>
  <si>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</si>
  <si>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</si>
  <si>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</si>
  <si>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</si>
  <si>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</si>
  <si>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</si>
  <si>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</si>
  <si>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</si>
  <si>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</si>
  <si>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</si>
  <si>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</si>
  <si>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</si>
  <si>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</si>
  <si>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</si>
  <si>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</si>
  <si>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</si>
  <si>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</si>
  <si>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</si>
  <si>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</si>
  <si>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</si>
  <si>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</si>
  <si>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</si>
  <si>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</si>
  <si>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</si>
  <si>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</si>
  <si>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</si>
  <si>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</si>
  <si>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</si>
  <si>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</si>
  <si>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</si>
  <si>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</si>
  <si>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</si>
  <si>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</si>
  <si>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</si>
  <si>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</si>
  <si>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</si>
  <si>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</si>
  <si>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</si>
  <si>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</si>
  <si>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</si>
  <si>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</si>
  <si>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</si>
  <si>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</si>
  <si>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</si>
  <si>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</si>
  <si>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</si>
  <si>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</si>
  <si>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</si>
  <si>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</si>
  <si>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</si>
  <si>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</si>
  <si>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</si>
  <si>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</si>
  <si>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</si>
  <si>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</si>
  <si>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</si>
  <si>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</si>
  <si>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</si>
  <si>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</si>
  <si>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</si>
  <si>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</si>
  <si>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</si>
  <si>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</si>
  <si>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</si>
  <si>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</si>
  <si>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</si>
  <si>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</si>
  <si>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</si>
  <si>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</si>
  <si>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</si>
  <si>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</si>
  <si>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</si>
  <si>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</si>
  <si>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</si>
  <si>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</si>
  <si>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</si>
  <si>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</si>
  <si>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</si>
  <si>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</si>
  <si>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</si>
  <si>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</si>
  <si>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</si>
  <si>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</si>
  <si>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</si>
  <si>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</si>
  <si>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</si>
  <si>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</si>
  <si>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</si>
  <si>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</si>
  <si>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</si>
  <si>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</si>
  <si>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</si>
  <si>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</si>
  <si>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</si>
  <si>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</si>
  <si>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</si>
  <si>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</si>
  <si>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</si>
  <si>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</si>
  <si>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</si>
  <si>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</si>
  <si>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</si>
  <si>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</si>
  <si>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</si>
  <si>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</si>
  <si>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</si>
  <si>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</si>
  <si>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</si>
  <si>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</si>
  <si>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</si>
  <si>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</si>
  <si>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</si>
  <si>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</si>
  <si>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</si>
  <si>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</si>
  <si>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</si>
  <si>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</si>
  <si>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</si>
  <si>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</si>
  <si>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</si>
  <si>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</si>
  <si>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</si>
  <si>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</si>
  <si>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</si>
  <si>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</si>
  <si>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</si>
  <si>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</si>
  <si>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</si>
  <si>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</si>
  <si>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</si>
  <si>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</si>
  <si>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</si>
  <si>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</si>
  <si>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</si>
  <si>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</si>
  <si>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</si>
  <si>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</si>
  <si>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</si>
  <si>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</si>
  <si>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</si>
  <si>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</si>
  <si>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</si>
  <si>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</si>
  <si>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</si>
  <si>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</si>
  <si>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</si>
  <si>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</si>
  <si>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</si>
  <si>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</si>
  <si>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</si>
  <si>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</si>
  <si>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</si>
  <si>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</si>
  <si>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</si>
  <si>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</si>
  <si>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</si>
  <si>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</si>
  <si>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</si>
  <si>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</si>
  <si>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</si>
  <si>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</si>
  <si>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</si>
  <si>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</si>
  <si>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</si>
  <si>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</si>
  <si>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</si>
  <si>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</si>
  <si>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</si>
  <si>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</si>
  <si>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</si>
  <si>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</si>
  <si>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</si>
  <si>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</si>
  <si>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</si>
  <si>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</si>
  <si>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</si>
  <si>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</si>
  <si>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</si>
  <si>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</si>
  <si>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</si>
  <si>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</si>
  <si>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</si>
  <si>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</si>
  <si>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</si>
  <si>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</si>
  <si>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</si>
  <si>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</si>
  <si>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</si>
  <si>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</si>
  <si>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</si>
  <si>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</si>
  <si>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</si>
  <si>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</si>
  <si>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</si>
  <si>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</si>
  <si>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</si>
  <si>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</si>
  <si>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</si>
  <si>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</si>
  <si>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</si>
  <si>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</si>
  <si>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</si>
  <si>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</si>
  <si>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</si>
  <si>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</si>
  <si>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</si>
  <si>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</si>
  <si>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</si>
  <si>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</si>
  <si>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</si>
  <si>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</si>
  <si>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</si>
  <si>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</si>
  <si>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</si>
  <si>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</si>
  <si>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</si>
  <si>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</si>
  <si>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</si>
  <si>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</si>
  <si>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</si>
  <si>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</si>
  <si>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</si>
  <si>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</si>
  <si>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</si>
  <si>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</si>
  <si>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</si>
  <si>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</si>
  <si>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</si>
  <si>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</si>
  <si>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</si>
  <si>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</si>
  <si>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</si>
  <si>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</si>
  <si>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</si>
  <si>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</si>
  <si>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</si>
  <si>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</si>
  <si>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</si>
  <si>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</si>
  <si>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</si>
  <si>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</si>
  <si>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</si>
  <si>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</si>
  <si>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</si>
  <si>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</si>
  <si>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</si>
  <si>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</si>
  <si>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</si>
  <si>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</si>
  <si>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</si>
  <si>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</si>
  <si>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</si>
  <si>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</si>
  <si>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</si>
  <si>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</si>
  <si>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</si>
  <si>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</si>
  <si>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</si>
  <si>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</si>
  <si>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</si>
  <si>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</si>
  <si>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</si>
  <si>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</si>
  <si>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</si>
  <si>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</si>
  <si>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</si>
  <si>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</si>
  <si>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</si>
  <si>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</si>
  <si>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</si>
  <si>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</si>
  <si>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</si>
  <si>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</si>
  <si>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</si>
  <si>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</si>
  <si>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</si>
  <si>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</si>
  <si>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</si>
  <si>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</si>
  <si>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</si>
  <si>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</si>
  <si>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</si>
  <si>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</si>
  <si>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</si>
  <si>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</si>
  <si>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</si>
  <si>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</si>
  <si>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</si>
  <si>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</si>
  <si>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</si>
  <si>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</si>
  <si>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</si>
  <si>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</si>
  <si>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</si>
  <si>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</si>
  <si>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</si>
  <si>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</si>
  <si>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</si>
  <si>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</si>
  <si>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</si>
  <si>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</si>
  <si>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</si>
  <si>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</si>
  <si>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</si>
  <si>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</si>
  <si>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</si>
  <si>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</si>
  <si>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</si>
  <si>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</si>
  <si>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</si>
  <si>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</si>
  <si>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</si>
  <si>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</si>
  <si>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</si>
  <si>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</si>
  <si>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</si>
  <si>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</si>
  <si>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</si>
  <si>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</si>
  <si>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</si>
  <si>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</si>
  <si>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</si>
  <si>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</si>
  <si>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</si>
  <si>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</si>
  <si>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</si>
  <si>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</si>
  <si>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</si>
  <si>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</si>
  <si>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</si>
  <si>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</si>
  <si>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</si>
  <si>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</si>
  <si>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</si>
  <si>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</si>
  <si>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</si>
  <si>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</si>
  <si>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</si>
  <si>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</si>
  <si>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</si>
  <si>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</si>
  <si>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</si>
  <si>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</si>
  <si>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</si>
  <si>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</si>
  <si>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</si>
  <si>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</si>
  <si>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</si>
  <si>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</si>
  <si>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</si>
  <si>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</si>
  <si>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</si>
  <si>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</si>
  <si>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</si>
  <si>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</si>
  <si>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</si>
  <si>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</si>
  <si>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</si>
  <si>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</si>
  <si>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</si>
  <si>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</si>
  <si>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</si>
  <si>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</si>
  <si>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</si>
  <si>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</si>
  <si>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</si>
  <si>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</si>
  <si>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</si>
  <si>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</si>
  <si>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</si>
  <si>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</si>
  <si>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</si>
  <si>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</si>
  <si>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</si>
  <si>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</si>
  <si>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</si>
  <si>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</si>
  <si>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</si>
  <si>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</si>
  <si>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</si>
  <si>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</si>
  <si>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</si>
  <si>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</si>
  <si>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</si>
  <si>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</si>
  <si>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</si>
  <si>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</si>
  <si>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</si>
  <si>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</si>
  <si>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</si>
  <si>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</si>
  <si>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</si>
  <si>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</si>
  <si>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</si>
  <si>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</si>
  <si>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</si>
  <si>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</si>
  <si>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</si>
  <si>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</si>
  <si>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</si>
  <si>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</si>
  <si>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</si>
  <si>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</si>
  <si>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</si>
  <si>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</si>
  <si>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</si>
  <si>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</si>
  <si>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</si>
  <si>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</si>
  <si>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</si>
  <si>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</si>
  <si>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</si>
  <si>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</si>
  <si>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</si>
  <si>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</si>
  <si>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</si>
  <si>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</si>
  <si>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</si>
  <si>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</si>
  <si>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</si>
  <si>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</si>
  <si>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</si>
  <si>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</si>
  <si>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</si>
  <si>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</si>
  <si>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</si>
  <si>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</si>
  <si>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</si>
  <si>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</si>
  <si>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</si>
  <si>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</si>
  <si>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</si>
  <si>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</si>
  <si>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</si>
  <si>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</si>
  <si>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</si>
  <si>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</si>
  <si>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</si>
  <si>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</si>
  <si>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</si>
  <si>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</si>
  <si>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</si>
  <si>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</si>
  <si>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</si>
  <si>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</si>
  <si>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</si>
  <si>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</si>
  <si>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</si>
  <si>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</si>
  <si>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</si>
  <si>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</si>
  <si>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</si>
  <si>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</si>
  <si>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</si>
  <si>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</si>
  <si>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</si>
  <si>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</si>
  <si>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</si>
  <si>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</si>
  <si>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</si>
  <si>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</si>
  <si>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</si>
  <si>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</si>
  <si>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</si>
  <si>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</si>
  <si>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</si>
  <si>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</si>
  <si>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</si>
  <si>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</si>
  <si>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</si>
  <si>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</si>
  <si>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</si>
  <si>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</si>
  <si>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</si>
  <si>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</si>
  <si>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</si>
  <si>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</si>
  <si>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</si>
  <si>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</si>
  <si>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</si>
  <si>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</si>
  <si>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</si>
  <si>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</si>
  <si>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</si>
  <si>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</si>
  <si>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</si>
  <si>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</si>
  <si>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</si>
  <si>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</si>
  <si>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</si>
  <si>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</si>
  <si>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</si>
  <si>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</si>
  <si>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</si>
  <si>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</si>
  <si>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</si>
  <si>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</si>
  <si>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</si>
  <si>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</si>
  <si>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</si>
  <si>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</si>
  <si>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</si>
  <si>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</si>
  <si>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</si>
  <si>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</si>
  <si>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</si>
  <si>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</si>
  <si>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</si>
  <si>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</si>
  <si>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</si>
  <si>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</si>
  <si>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</si>
  <si>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</si>
  <si>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</si>
  <si>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</si>
  <si>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</si>
  <si>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</si>
  <si>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</si>
  <si>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</si>
  <si>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</si>
  <si>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</si>
  <si>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</si>
  <si>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</si>
  <si>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</si>
  <si>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</si>
  <si>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</si>
  <si>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</si>
  <si>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</si>
  <si>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</si>
  <si>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</si>
  <si>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</si>
  <si>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</si>
  <si>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</si>
  <si>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</si>
  <si>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</si>
  <si>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</si>
  <si>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</si>
  <si>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</si>
  <si>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</si>
  <si>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</si>
  <si>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</si>
  <si>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</si>
  <si>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</si>
  <si>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</si>
  <si>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</si>
  <si>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</si>
  <si>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</si>
  <si>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</si>
  <si>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</si>
  <si>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</si>
  <si>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</si>
  <si>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</si>
  <si>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</si>
  <si>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</si>
  <si>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</si>
  <si>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</si>
  <si>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</si>
  <si>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</si>
  <si>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</si>
  <si>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</si>
  <si>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</si>
  <si>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</si>
  <si>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</si>
  <si>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</si>
  <si>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</si>
  <si>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</si>
  <si>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</si>
  <si>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</si>
  <si>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</si>
  <si>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</si>
  <si>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</si>
  <si>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</si>
  <si>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</si>
  <si>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</si>
  <si>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</si>
  <si>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</si>
  <si>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</si>
  <si>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</si>
  <si>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</si>
  <si>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</si>
  <si>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</si>
  <si>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</si>
  <si>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</si>
  <si>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</si>
  <si>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</si>
  <si>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</si>
  <si>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</si>
  <si>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</si>
  <si>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</si>
  <si>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</si>
  <si>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</si>
  <si>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</si>
  <si>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</si>
  <si>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</si>
  <si>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</si>
  <si>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</si>
  <si>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</si>
  <si>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</si>
  <si>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</si>
  <si>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</si>
  <si>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</si>
  <si>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</si>
  <si>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</si>
  <si>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</si>
  <si>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</si>
  <si>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</si>
  <si>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</si>
  <si>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</si>
  <si>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</si>
  <si>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</si>
  <si>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</si>
  <si>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</si>
  <si>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</si>
  <si>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</si>
  <si>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</si>
  <si>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</si>
  <si>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</si>
  <si>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</si>
  <si>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</si>
  <si>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</si>
  <si>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</si>
  <si>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</si>
  <si>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</si>
  <si>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</si>
  <si>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</si>
  <si>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</si>
  <si>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</si>
  <si>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</si>
  <si>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</si>
  <si>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</si>
  <si>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</si>
  <si>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</si>
  <si>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</si>
  <si>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</si>
  <si>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</si>
  <si>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</si>
  <si>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</si>
  <si>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</si>
  <si>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</si>
  <si>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</si>
  <si>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</si>
  <si>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</si>
  <si>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</si>
  <si>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</si>
  <si>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</si>
  <si>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</si>
  <si>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</si>
  <si>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</si>
  <si>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</si>
  <si>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</si>
  <si>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</si>
  <si>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</si>
  <si>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</si>
  <si>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</si>
  <si>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</si>
  <si>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</si>
  <si>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</si>
  <si>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</si>
  <si>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</si>
  <si>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</si>
  <si>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</si>
  <si>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</si>
  <si>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</si>
  <si>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</si>
  <si>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</si>
  <si>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</si>
  <si>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</si>
  <si>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</si>
  <si>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</si>
  <si>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</si>
  <si>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</si>
  <si>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</si>
  <si>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</si>
  <si>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</si>
  <si>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</si>
  <si>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</si>
  <si>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</si>
  <si>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</si>
  <si>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</si>
  <si>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</si>
  <si>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</si>
  <si>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</si>
  <si>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</si>
  <si>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</si>
  <si>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</si>
  <si>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</si>
  <si>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</si>
  <si>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</si>
  <si>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</si>
  <si>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</si>
  <si>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</si>
  <si>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</si>
  <si>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</si>
  <si>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</si>
  <si>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</si>
  <si>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</si>
  <si>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</si>
  <si>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</si>
  <si>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</si>
  <si>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</si>
  <si>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</si>
  <si>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</si>
  <si>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</si>
  <si>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</si>
  <si>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</si>
  <si>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</si>
  <si>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</si>
  <si>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</si>
  <si>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</si>
  <si>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</si>
  <si>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</si>
  <si>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</si>
  <si>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</si>
  <si>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</si>
  <si>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</si>
  <si>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</si>
  <si>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</si>
  <si>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</si>
  <si>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</si>
  <si>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</si>
  <si>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</si>
  <si>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</si>
  <si>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</si>
  <si>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</si>
  <si>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</si>
  <si>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</si>
  <si>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</si>
  <si>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</si>
  <si>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</si>
  <si>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</si>
  <si>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</si>
  <si>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</si>
  <si>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</si>
  <si>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</si>
  <si>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</si>
  <si>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</si>
  <si>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</si>
  <si>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</si>
  <si>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</si>
  <si>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</si>
  <si>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</si>
  <si>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</si>
  <si>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</si>
  <si>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</si>
  <si>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</si>
  <si>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</si>
  <si>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</si>
  <si>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</si>
  <si>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</si>
  <si>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</si>
  <si>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</si>
  <si>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</si>
  <si>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</si>
  <si>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</si>
  <si>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</si>
  <si>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</si>
  <si>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</si>
  <si>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</si>
  <si>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</si>
  <si>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</si>
  <si>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</si>
  <si>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</si>
  <si>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</si>
  <si>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</si>
  <si>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</si>
  <si>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</si>
  <si>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</si>
  <si>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</si>
  <si>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</si>
  <si>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</si>
  <si>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</si>
  <si>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</si>
  <si>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</si>
  <si>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</si>
  <si>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</si>
  <si>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</si>
  <si>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</si>
  <si>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</si>
  <si>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</si>
  <si>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</si>
  <si>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</si>
  <si>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</si>
  <si>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</si>
  <si>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</si>
  <si>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</si>
  <si>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</si>
  <si>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</si>
  <si>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</si>
  <si>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</si>
  <si>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</si>
  <si>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</si>
  <si>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</si>
  <si>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</si>
  <si>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</si>
  <si>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</si>
  <si>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</si>
  <si>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</si>
  <si>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</si>
  <si>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</si>
  <si>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</si>
  <si>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</si>
  <si>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</si>
  <si>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</si>
  <si>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</si>
  <si>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</si>
  <si>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</si>
  <si>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</si>
  <si>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</si>
  <si>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</si>
  <si>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</si>
  <si>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</si>
  <si>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</si>
  <si>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</si>
  <si>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</si>
  <si>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</si>
  <si>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</si>
  <si>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</si>
  <si>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</si>
  <si>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</si>
  <si>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</si>
  <si>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</si>
  <si>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</si>
  <si>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</si>
  <si>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</si>
  <si>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</si>
  <si>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</si>
  <si>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</si>
  <si>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</si>
  <si>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</si>
  <si>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</si>
  <si>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</si>
  <si>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</si>
  <si>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</si>
  <si>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</si>
  <si>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</si>
  <si>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</si>
  <si>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</si>
  <si>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</si>
  <si>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</si>
  <si>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</si>
  <si>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</si>
  <si>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</si>
  <si>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</si>
  <si>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</si>
  <si>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</si>
  <si>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</si>
  <si>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</si>
  <si>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</si>
  <si>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</si>
  <si>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</si>
  <si>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</si>
  <si>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</si>
  <si>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</si>
  <si>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</si>
  <si>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</si>
  <si>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</si>
  <si>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</si>
  <si>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</si>
  <si>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</si>
  <si>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</si>
  <si>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</si>
  <si>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</si>
  <si>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</si>
  <si>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</si>
  <si>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</si>
  <si>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</si>
  <si>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</si>
  <si>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</si>
  <si>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</si>
  <si>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</si>
  <si>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</si>
  <si>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</si>
  <si>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</si>
  <si>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</si>
  <si>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</si>
  <si>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</si>
  <si>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</si>
  <si>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</si>
  <si>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</si>
  <si>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</si>
  <si>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</si>
  <si>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</si>
  <si>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</si>
  <si>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</si>
  <si>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</si>
  <si>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</si>
  <si>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</si>
  <si>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</si>
  <si>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</si>
  <si>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</si>
  <si>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</si>
  <si>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</si>
  <si>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</si>
  <si>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</si>
  <si>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</si>
  <si>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</si>
  <si>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</si>
  <si>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</si>
  <si>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</si>
  <si>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</si>
  <si>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</si>
  <si>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</si>
  <si>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</si>
  <si>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</si>
  <si>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</si>
  <si>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</si>
  <si>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</si>
  <si>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</si>
  <si>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</si>
  <si>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</si>
  <si>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</si>
  <si>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</si>
  <si>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</si>
  <si>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</si>
  <si>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</si>
  <si>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</si>
  <si>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</si>
  <si>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</si>
  <si>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</si>
  <si>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</si>
  <si>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</si>
  <si>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</si>
  <si>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</si>
  <si>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</si>
  <si>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</si>
  <si>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</si>
  <si>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</si>
  <si>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</si>
  <si>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</si>
  <si>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</si>
  <si>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</si>
  <si>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</si>
  <si>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</si>
  <si>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</si>
  <si>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</si>
  <si>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</si>
  <si>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</si>
  <si>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</si>
  <si>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</si>
  <si>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</si>
  <si>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</si>
  <si>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</si>
  <si>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</si>
  <si>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</si>
  <si>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</si>
  <si>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</si>
  <si>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</si>
  <si>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</si>
  <si>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</si>
  <si>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</si>
  <si>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</si>
  <si>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</si>
  <si>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</si>
  <si>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</si>
  <si>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</si>
  <si>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</si>
  <si>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</si>
  <si>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</si>
  <si>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</si>
  <si>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</si>
  <si>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</si>
  <si>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</si>
  <si>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</si>
  <si>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</si>
  <si>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</si>
  <si>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</si>
  <si>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</si>
  <si>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</si>
  <si>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</si>
  <si>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</si>
  <si>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</si>
  <si>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</si>
  <si>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</si>
  <si>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</si>
  <si>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</si>
  <si>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</si>
  <si>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</si>
  <si>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</si>
  <si>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</si>
  <si>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</si>
  <si>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</si>
  <si>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</si>
  <si>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</si>
  <si>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</si>
  <si>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</si>
  <si>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</si>
  <si>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</si>
  <si>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</si>
  <si>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</si>
  <si>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</si>
  <si>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</si>
  <si>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</si>
  <si>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</si>
  <si>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</si>
  <si>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</si>
  <si>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</si>
  <si>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</si>
  <si>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</si>
  <si>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</si>
  <si>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</si>
  <si>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</si>
  <si>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</si>
  <si>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</si>
  <si>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</si>
  <si>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</si>
  <si>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</si>
  <si>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</si>
  <si>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</si>
  <si>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</si>
  <si>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</si>
  <si>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</si>
  <si>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</si>
  <si>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</si>
  <si>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</si>
  <si>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</si>
  <si>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</si>
  <si>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</si>
  <si>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</si>
  <si>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</si>
  <si>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</si>
  <si>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</si>
  <si>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</si>
  <si>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</si>
  <si>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</si>
  <si>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</si>
  <si>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</si>
  <si>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</si>
  <si>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</si>
  <si>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</si>
  <si>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</si>
  <si>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</si>
  <si>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</si>
  <si>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</si>
  <si>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</si>
  <si>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</si>
  <si>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</si>
  <si>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</si>
  <si>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</si>
  <si>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</si>
  <si>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</si>
  <si>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</si>
  <si>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</si>
  <si>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</si>
  <si>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</si>
  <si>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</si>
  <si>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</si>
  <si>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</si>
  <si>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</si>
  <si>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</si>
  <si>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</si>
  <si>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</si>
  <si>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</si>
  <si>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</si>
  <si>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</si>
  <si>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</si>
  <si>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</si>
  <si>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</si>
  <si>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</si>
  <si>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</si>
  <si>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</si>
  <si>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</si>
  <si>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</si>
  <si>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</si>
  <si>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</si>
  <si>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</si>
  <si>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</si>
  <si>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</si>
  <si>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</si>
  <si>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</si>
  <si>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</si>
  <si>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</si>
  <si>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</si>
  <si>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</si>
  <si>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</si>
  <si>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</si>
  <si>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</si>
  <si>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</si>
  <si>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</si>
  <si>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</si>
  <si>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</si>
  <si>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</si>
  <si>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</si>
  <si>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</si>
  <si>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</si>
  <si>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</si>
  <si>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</si>
  <si>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</si>
  <si>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</si>
  <si>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</si>
  <si>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</si>
  <si>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</si>
  <si>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</si>
  <si>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</si>
  <si>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</si>
  <si>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</si>
  <si>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</si>
  <si>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</si>
  <si>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</si>
  <si>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</si>
  <si>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</si>
  <si>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</si>
  <si>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</si>
  <si>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</si>
  <si>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</si>
  <si>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</si>
  <si>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</si>
  <si>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</si>
  <si>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</si>
  <si>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</si>
  <si>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</si>
  <si>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</si>
  <si>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</si>
  <si>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</si>
  <si>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</si>
  <si>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</si>
  <si>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</si>
  <si>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</si>
  <si>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</si>
  <si>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</si>
  <si>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</si>
  <si>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</si>
  <si>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</si>
  <si>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</si>
  <si>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</si>
  <si>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</si>
  <si>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</si>
  <si>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</si>
  <si>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</si>
  <si>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</si>
  <si>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</si>
  <si>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</si>
  <si>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</si>
  <si>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</si>
  <si>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</si>
  <si>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</si>
  <si>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</si>
  <si>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</si>
  <si>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</si>
  <si>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</si>
  <si>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</si>
  <si>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</si>
  <si>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</si>
  <si>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</si>
  <si>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</si>
  <si>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</si>
  <si>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</si>
  <si>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</si>
  <si>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</si>
  <si>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</si>
  <si>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</si>
  <si>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</si>
  <si>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</si>
  <si>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</si>
  <si>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</si>
  <si>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</si>
  <si>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</si>
  <si>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</si>
  <si>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</si>
  <si>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</si>
  <si>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</si>
  <si>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</si>
  <si>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</si>
  <si>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</si>
  <si>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</si>
  <si>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</si>
  <si>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</si>
  <si>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</si>
  <si>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</si>
  <si>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</si>
  <si>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</si>
  <si>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</si>
  <si>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</si>
  <si>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</si>
  <si>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</si>
  <si>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</si>
  <si>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</si>
  <si>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</si>
  <si>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</si>
  <si>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</si>
  <si>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</si>
  <si>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</si>
  <si>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</si>
  <si>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</si>
  <si>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</si>
  <si>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</si>
  <si>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</si>
  <si>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</si>
  <si>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</si>
  <si>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</si>
  <si>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</si>
  <si>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</si>
  <si>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</si>
  <si>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</si>
  <si>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</si>
  <si>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</si>
  <si>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</si>
  <si>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</si>
  <si>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</si>
  <si>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</si>
  <si>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</si>
  <si>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</si>
  <si>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</si>
  <si>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</si>
  <si>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</si>
  <si>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</si>
  <si>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</si>
  <si>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</si>
  <si>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</si>
  <si>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</si>
  <si>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</si>
  <si>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</si>
  <si>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</si>
  <si>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</si>
  <si>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</si>
  <si>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</si>
  <si>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</si>
  <si>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</si>
  <si>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</si>
  <si>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</si>
  <si>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</si>
  <si>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</si>
  <si>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</si>
  <si>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</si>
  <si>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</si>
  <si>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</si>
  <si>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</si>
  <si>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</si>
  <si>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</si>
  <si>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</si>
  <si>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</si>
  <si>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</si>
  <si>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</si>
  <si>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</si>
  <si>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</si>
  <si>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</si>
  <si>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</si>
  <si>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</si>
  <si>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</si>
  <si>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</si>
  <si>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</si>
  <si>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</si>
  <si>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</si>
  <si>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</si>
  <si>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</si>
  <si>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</si>
  <si>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</si>
  <si>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</si>
  <si>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</si>
  <si>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</si>
  <si>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</si>
  <si>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</si>
  <si>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</si>
  <si>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</si>
  <si>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</si>
  <si>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</si>
  <si>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</si>
  <si>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</si>
  <si>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</si>
  <si>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</si>
  <si>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</si>
  <si>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</si>
  <si>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</si>
  <si>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</si>
  <si>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</si>
  <si>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</si>
  <si>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</si>
  <si>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</si>
  <si>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</si>
  <si>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</si>
  <si>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</si>
  <si>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</si>
  <si>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</si>
  <si>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</si>
  <si>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</si>
  <si>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</si>
  <si>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</si>
  <si>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</si>
  <si>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</si>
  <si>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</si>
  <si>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</si>
  <si>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</si>
  <si>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</si>
  <si>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</si>
  <si>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</si>
  <si>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</si>
  <si>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</si>
  <si>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</si>
  <si>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</si>
  <si>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</si>
  <si>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</si>
  <si>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</si>
  <si>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</si>
  <si>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</si>
  <si>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</si>
  <si>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</si>
  <si>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</si>
  <si>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</si>
  <si>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</si>
  <si>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</si>
  <si>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</si>
  <si>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</si>
  <si>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</si>
  <si>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</si>
  <si>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</si>
  <si>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</si>
  <si>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</si>
  <si>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</si>
  <si>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</si>
  <si>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</si>
  <si>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</si>
  <si>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</si>
  <si>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</si>
  <si>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</si>
  <si>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</si>
  <si>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</si>
  <si>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</si>
  <si>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</si>
  <si>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</si>
  <si>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</si>
  <si>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</si>
  <si>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</si>
  <si>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</si>
  <si>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</si>
  <si>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</si>
  <si>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</si>
  <si>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</si>
  <si>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</si>
  <si>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</si>
  <si>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</si>
  <si>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</si>
  <si>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</si>
  <si>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</si>
  <si>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</si>
  <si>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</si>
  <si>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</si>
  <si>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</si>
  <si>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</si>
  <si>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</si>
  <si>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</si>
  <si>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</si>
  <si>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</si>
  <si>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</si>
  <si>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</si>
  <si>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</si>
  <si>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</si>
  <si>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</si>
  <si>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</si>
  <si>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</si>
  <si>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</si>
  <si>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</si>
  <si>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</si>
  <si>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</si>
  <si>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</si>
  <si>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</si>
  <si>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</si>
  <si>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</si>
  <si>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</si>
  <si>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</si>
  <si>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</si>
  <si>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</si>
  <si>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</si>
  <si>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</si>
  <si>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</si>
  <si>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</si>
  <si>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</si>
  <si>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</si>
  <si>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</si>
  <si>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</si>
  <si>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</si>
  <si>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</si>
  <si>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</si>
  <si>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</si>
  <si>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</si>
  <si>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</si>
  <si>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</si>
  <si>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</si>
  <si>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</si>
  <si>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</si>
  <si>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</si>
  <si>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</si>
  <si>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</si>
  <si>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</si>
  <si>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</si>
  <si>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</si>
  <si>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</si>
  <si>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</si>
  <si>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</si>
  <si>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</si>
  <si>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</si>
  <si>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</si>
  <si>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</si>
  <si>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</si>
  <si>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</si>
  <si>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</si>
  <si>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</si>
  <si>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</si>
  <si>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</si>
  <si>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</si>
  <si>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</si>
  <si>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</si>
  <si>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</si>
  <si>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</si>
  <si>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</si>
  <si>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</si>
  <si>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</si>
  <si>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</si>
  <si>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</si>
  <si>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</si>
  <si>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</si>
  <si>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</si>
  <si>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</si>
  <si>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</si>
  <si>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</si>
  <si>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</si>
  <si>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</si>
  <si>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</si>
  <si>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</si>
  <si>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</si>
  <si>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</si>
  <si>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</si>
  <si>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</si>
  <si>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</si>
  <si>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</si>
  <si>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</si>
  <si>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</si>
  <si>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</si>
  <si>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</si>
  <si>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</si>
  <si>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</si>
  <si>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</si>
  <si>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</si>
  <si>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</si>
  <si>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</si>
  <si>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</si>
  <si>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</si>
  <si>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</si>
  <si>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</si>
  <si>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</si>
  <si>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</si>
  <si>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</si>
  <si>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</si>
  <si>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</si>
  <si>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</si>
  <si>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</si>
  <si>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</si>
  <si>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</si>
  <si>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</si>
  <si>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</si>
  <si>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</si>
  <si>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</si>
  <si>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</si>
  <si>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</si>
  <si>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</si>
  <si>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</si>
  <si>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</si>
  <si>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</si>
  <si>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</si>
  <si>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</si>
  <si>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</si>
  <si>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</si>
  <si>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</si>
  <si>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</si>
  <si>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</si>
  <si>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</si>
  <si>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</si>
  <si>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</si>
  <si>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</si>
  <si>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</si>
  <si>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</si>
  <si>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</si>
  <si>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</si>
  <si>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</si>
  <si>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</si>
  <si>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</si>
  <si>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</si>
  <si>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</si>
  <si>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</si>
  <si>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</si>
  <si>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</si>
  <si>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</si>
  <si>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</si>
  <si>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</si>
  <si>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</si>
  <si>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</si>
  <si>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</si>
  <si>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</si>
  <si>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</si>
  <si>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</si>
  <si>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</si>
  <si>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</si>
  <si>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</si>
  <si>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</si>
  <si>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</si>
  <si>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</si>
  <si>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</si>
  <si>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</si>
  <si>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</si>
  <si>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</si>
  <si>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</si>
  <si>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</si>
  <si>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</si>
  <si>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</si>
  <si>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</si>
  <si>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</si>
  <si>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</si>
  <si>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</si>
  <si>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</si>
  <si>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</si>
  <si>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</si>
  <si>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</si>
  <si>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</si>
  <si>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</si>
  <si>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</si>
  <si>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</si>
  <si>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</si>
  <si>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</si>
  <si>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</si>
  <si>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</si>
  <si>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</si>
  <si>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</si>
  <si>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</si>
  <si>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</si>
  <si>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</si>
  <si>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</si>
  <si>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</si>
  <si>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</si>
  <si>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</si>
  <si>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</si>
  <si>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</si>
  <si>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</si>
  <si>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</si>
  <si>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</si>
  <si>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</si>
  <si>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</si>
  <si>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</si>
  <si>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</si>
  <si>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</si>
  <si>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</si>
  <si>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</si>
  <si>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</si>
  <si>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</si>
  <si>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</si>
  <si>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</si>
  <si>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</si>
  <si>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</si>
  <si>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</si>
  <si>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</si>
  <si>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</si>
  <si>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</si>
  <si>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</si>
  <si>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</si>
  <si>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</si>
  <si>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</si>
  <si>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</si>
  <si>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</si>
  <si>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</si>
  <si>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</si>
  <si>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</si>
  <si>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</si>
  <si>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</si>
  <si>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</si>
  <si>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</si>
  <si>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</si>
  <si>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</si>
  <si>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</si>
  <si>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</si>
  <si>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</si>
  <si>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</si>
  <si>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</si>
  <si>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</si>
  <si>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</si>
  <si>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</si>
  <si>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</si>
  <si>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</si>
  <si>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</si>
  <si>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</si>
  <si>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</si>
  <si>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</si>
  <si>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</si>
  <si>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</si>
  <si>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</si>
  <si>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</si>
  <si>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</si>
  <si>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</si>
  <si>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</si>
  <si>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</si>
  <si>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</si>
  <si>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</si>
  <si>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</si>
  <si>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</si>
  <si>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</si>
  <si>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</si>
  <si>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</si>
  <si>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</si>
  <si>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</si>
  <si>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</si>
  <si>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</si>
  <si>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</si>
  <si>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</si>
  <si>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</si>
  <si>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</si>
  <si>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</si>
  <si>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</si>
  <si>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</si>
  <si>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</si>
  <si>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</si>
  <si>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</si>
  <si>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</si>
  <si>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</si>
  <si>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</si>
  <si>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</si>
  <si>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</si>
  <si>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</si>
  <si>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</si>
  <si>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</si>
  <si>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</si>
  <si>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</si>
  <si>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</si>
  <si>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</si>
  <si>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</si>
  <si>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</si>
  <si>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</si>
  <si>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</si>
  <si>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</si>
  <si>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</si>
  <si>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</si>
  <si>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</si>
  <si>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</si>
  <si>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</si>
  <si>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</si>
  <si>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</si>
  <si>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</si>
  <si>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</si>
  <si>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</si>
  <si>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</si>
  <si>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</si>
  <si>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</si>
  <si>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</si>
  <si>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</si>
  <si>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</si>
  <si>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</si>
  <si>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</si>
  <si>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</si>
  <si>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</si>
  <si>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</si>
  <si>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</si>
  <si>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</si>
  <si>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</si>
  <si>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</si>
  <si>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</si>
  <si>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</si>
  <si>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</si>
  <si>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</si>
  <si>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</si>
  <si>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</si>
  <si>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</si>
  <si>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</si>
  <si>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</si>
  <si>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</si>
  <si>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</si>
  <si>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</si>
  <si>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</si>
  <si>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</si>
  <si>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</si>
  <si>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</si>
  <si>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</si>
  <si>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</si>
  <si>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</si>
  <si>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</si>
  <si>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</si>
  <si>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</si>
  <si>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</si>
  <si>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</si>
  <si>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</si>
  <si>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</si>
  <si>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</si>
  <si>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</si>
  <si>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</si>
  <si>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</si>
  <si>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</si>
  <si>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</si>
  <si>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</si>
  <si>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</si>
  <si>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</si>
  <si>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</si>
  <si>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</si>
  <si>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</si>
  <si>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</si>
  <si>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</si>
  <si>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</si>
  <si>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</si>
  <si>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</si>
  <si>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</si>
  <si>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</si>
  <si>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</si>
  <si>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</si>
  <si>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</si>
  <si>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</si>
  <si>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</si>
  <si>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</si>
  <si>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</si>
  <si>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</si>
  <si>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</si>
  <si>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</si>
  <si>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</si>
  <si>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</si>
  <si>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</si>
  <si>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</si>
  <si>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</si>
  <si>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</si>
  <si>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</si>
  <si>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</si>
  <si>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</si>
  <si>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</si>
  <si>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</si>
  <si>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</si>
  <si>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</si>
  <si>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</si>
  <si>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</si>
  <si>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</si>
  <si>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</si>
  <si>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</si>
  <si>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</si>
  <si>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</si>
  <si>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</si>
  <si>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</si>
  <si>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</si>
  <si>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</si>
  <si>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</si>
  <si>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</si>
  <si>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</si>
  <si>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</si>
  <si>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</si>
  <si>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</si>
  <si>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</si>
  <si>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</si>
  <si>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</si>
  <si>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</si>
  <si>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</si>
  <si>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</si>
  <si>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</si>
  <si>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</si>
  <si>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</si>
  <si>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</si>
  <si>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</si>
  <si>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</si>
  <si>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</si>
  <si>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</si>
  <si>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</si>
  <si>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</si>
  <si>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</si>
  <si>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</si>
  <si>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</si>
  <si>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</si>
  <si>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</si>
  <si>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</si>
  <si>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</si>
  <si>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</si>
  <si>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</si>
  <si>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</si>
  <si>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</si>
  <si>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</si>
  <si>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</si>
  <si>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</si>
  <si>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</si>
  <si>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</si>
  <si>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</si>
  <si>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</si>
  <si>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</si>
  <si>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</si>
  <si>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</si>
  <si>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</si>
  <si>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</si>
  <si>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</si>
  <si>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</si>
  <si>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</si>
  <si>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</si>
  <si>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</si>
  <si>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</si>
  <si>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</si>
  <si>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</si>
  <si>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</si>
  <si>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</si>
  <si>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</si>
  <si>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</si>
  <si>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</si>
  <si>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</si>
  <si>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</si>
  <si>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</si>
  <si>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</si>
  <si>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</si>
  <si>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</si>
  <si>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</si>
  <si>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</si>
  <si>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</si>
  <si>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</si>
  <si>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</si>
  <si>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</si>
  <si>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</si>
  <si>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</si>
  <si>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</si>
  <si>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</si>
  <si>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</si>
  <si>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</si>
  <si>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</si>
  <si>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</si>
  <si>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</si>
  <si>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</si>
  <si>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</si>
  <si>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</si>
  <si>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</si>
  <si>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</si>
  <si>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</si>
  <si>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</si>
  <si>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</si>
  <si>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</si>
  <si>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</si>
  <si>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</si>
  <si>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</si>
  <si>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</si>
  <si>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</si>
  <si>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</si>
  <si>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</si>
  <si>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</si>
  <si>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</si>
  <si>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</si>
  <si>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</si>
  <si>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</si>
  <si>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</si>
  <si>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</si>
  <si>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</si>
  <si>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</si>
  <si>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</si>
  <si>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</si>
  <si>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</si>
  <si>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</si>
  <si>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</si>
  <si>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</si>
  <si>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</si>
  <si>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</si>
  <si>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</si>
  <si>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</si>
  <si>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</si>
  <si>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</si>
  <si>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</si>
  <si>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</si>
  <si>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</si>
  <si>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</si>
  <si>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</si>
  <si>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</si>
  <si>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</si>
  <si>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</si>
  <si>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</si>
  <si>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</si>
  <si>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</si>
  <si>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</si>
  <si>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</si>
  <si>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</si>
  <si>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</si>
  <si>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</si>
  <si>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</si>
  <si>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</si>
  <si>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</si>
  <si>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</si>
  <si>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</si>
  <si>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</si>
  <si>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</si>
  <si>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</si>
  <si>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</si>
  <si>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</si>
  <si>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</si>
  <si>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</si>
  <si>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</si>
  <si>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</si>
  <si>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</si>
  <si>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</si>
  <si>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</si>
  <si>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</si>
  <si>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</si>
  <si>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</si>
  <si>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</si>
  <si>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</si>
  <si>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</si>
  <si>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</si>
  <si>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</si>
  <si>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</si>
  <si>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</si>
  <si>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</si>
  <si>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</si>
  <si>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</si>
  <si>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</si>
  <si>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</si>
  <si>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</si>
  <si>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</si>
  <si>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</si>
  <si>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</si>
  <si>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</si>
  <si>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</si>
  <si>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</si>
  <si>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</si>
  <si>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</si>
  <si>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</si>
  <si>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</si>
  <si>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</si>
  <si>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</si>
  <si>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</si>
  <si>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</si>
  <si>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</si>
  <si>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</si>
  <si>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</si>
  <si>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</si>
  <si>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</si>
  <si>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</si>
  <si>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</si>
  <si>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</si>
  <si>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</si>
  <si>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</si>
  <si>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</si>
  <si>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</si>
  <si>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</si>
  <si>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</si>
  <si>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</si>
  <si>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</si>
  <si>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</si>
  <si>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</si>
  <si>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</si>
  <si>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</si>
  <si>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</si>
  <si>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</si>
  <si>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</si>
  <si>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</si>
  <si>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</si>
  <si>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</si>
  <si>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</si>
  <si>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</si>
  <si>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</si>
  <si>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</si>
  <si>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</si>
  <si>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</si>
  <si>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</si>
  <si>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</si>
  <si>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</si>
  <si>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</si>
  <si>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</si>
  <si>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</si>
  <si>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</si>
  <si>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</si>
  <si>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</si>
  <si>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</si>
  <si>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</si>
  <si>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</si>
  <si>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</si>
  <si>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</si>
  <si>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</si>
  <si>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</si>
  <si>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</si>
  <si>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</si>
  <si>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</si>
  <si>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</si>
  <si>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</si>
  <si>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</si>
  <si>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</si>
  <si>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</si>
  <si>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</si>
  <si>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</si>
  <si>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</si>
  <si>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</si>
  <si>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</si>
  <si>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</si>
  <si>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</si>
  <si>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</si>
  <si>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</si>
  <si>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</si>
  <si>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</si>
  <si>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</si>
  <si>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</si>
  <si>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</si>
  <si>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</si>
  <si>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</si>
  <si>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</si>
  <si>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</si>
  <si>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</si>
  <si>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</si>
  <si>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</si>
  <si>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</si>
  <si>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</si>
  <si>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</si>
  <si>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</si>
  <si>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</si>
  <si>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</si>
  <si>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</si>
  <si>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</si>
  <si>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</si>
  <si>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</si>
  <si>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</si>
  <si>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</si>
  <si>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</si>
  <si>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</si>
  <si>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</si>
  <si>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</si>
  <si>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</si>
  <si>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</si>
  <si>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</si>
  <si>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</si>
  <si>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</si>
  <si>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</si>
  <si>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</si>
  <si>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</si>
  <si>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</si>
  <si>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</si>
  <si>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</si>
  <si>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</si>
  <si>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</si>
  <si>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</si>
  <si>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</si>
  <si>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</si>
  <si>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</si>
  <si>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</si>
  <si>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</si>
  <si>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</si>
  <si>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</si>
  <si>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</si>
  <si>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</si>
  <si>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</si>
  <si>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</si>
  <si>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</si>
  <si>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</si>
  <si>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</si>
  <si>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</si>
  <si>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</si>
  <si>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</si>
  <si>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</si>
  <si>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</si>
  <si>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</si>
  <si>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</si>
  <si>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</si>
  <si>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</si>
  <si>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</si>
  <si>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</si>
  <si>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</si>
  <si>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</si>
  <si>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</si>
  <si>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</si>
  <si>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</si>
  <si>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</si>
  <si>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</si>
  <si>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</si>
  <si>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</si>
  <si>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</si>
  <si>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</si>
  <si>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</si>
  <si>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</si>
  <si>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</si>
  <si>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</si>
  <si>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</si>
  <si>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</si>
  <si>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</si>
  <si>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</si>
  <si>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</si>
  <si>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</si>
  <si>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</si>
  <si>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</si>
  <si>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</si>
  <si>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</si>
  <si>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</si>
  <si>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</si>
  <si>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</si>
  <si>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</si>
  <si>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</si>
  <si>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</si>
  <si>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</si>
  <si>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</si>
  <si>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</si>
  <si>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</si>
  <si>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</si>
  <si>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</si>
  <si>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</si>
  <si>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</si>
  <si>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</si>
  <si>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</si>
  <si>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</si>
  <si>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</si>
  <si>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</si>
  <si>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</si>
  <si>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</si>
  <si>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</si>
  <si>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</si>
  <si>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</si>
  <si>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</si>
  <si>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</si>
  <si>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</si>
  <si>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</si>
  <si>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</si>
  <si>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</si>
  <si>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</si>
  <si>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</si>
  <si>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</si>
  <si>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</si>
  <si>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</si>
  <si>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</si>
  <si>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</si>
  <si>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</si>
  <si>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</si>
  <si>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</si>
  <si>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</si>
  <si>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</si>
  <si>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</si>
  <si>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</si>
  <si>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</si>
  <si>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</si>
  <si>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</si>
  <si>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</si>
  <si>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</si>
  <si>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</si>
  <si>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</si>
  <si>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</si>
  <si>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</si>
  <si>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</si>
  <si>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</si>
  <si>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</si>
  <si>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</si>
  <si>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</si>
  <si>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</si>
  <si>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</si>
  <si>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</si>
  <si>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</si>
  <si>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</si>
  <si>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</si>
  <si>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</si>
  <si>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</si>
  <si>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</si>
  <si>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</si>
  <si>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</si>
  <si>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</si>
  <si>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</si>
  <si>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</si>
  <si>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</si>
  <si>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</si>
  <si>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</si>
  <si>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</si>
  <si>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</si>
  <si>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</si>
  <si>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</si>
  <si>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</si>
  <si>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</si>
  <si>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</si>
  <si>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</si>
  <si>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</si>
  <si>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</si>
  <si>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</si>
  <si>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</si>
  <si>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</si>
  <si>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</si>
  <si>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</si>
  <si>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</si>
  <si>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</si>
  <si>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</si>
  <si>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</si>
  <si>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</si>
  <si>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</si>
  <si>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</si>
  <si>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</si>
  <si>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</si>
  <si>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</si>
  <si>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</si>
  <si>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</si>
  <si>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</si>
  <si>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</si>
  <si>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</si>
  <si>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</si>
  <si>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</si>
  <si>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</si>
  <si>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</si>
  <si>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</si>
  <si>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</si>
  <si>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</si>
  <si>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</si>
  <si>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</si>
  <si>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</si>
  <si>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</si>
  <si>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</si>
  <si>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</si>
  <si>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</si>
  <si>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</si>
  <si>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</si>
  <si>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</si>
  <si>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</si>
  <si>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</si>
  <si>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</si>
  <si>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</si>
  <si>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</si>
  <si>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</si>
  <si>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</si>
  <si>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</si>
  <si>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</si>
  <si>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</si>
  <si>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</si>
  <si>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</si>
  <si>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</si>
  <si>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</si>
  <si>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</si>
  <si>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</si>
  <si>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</si>
  <si>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</si>
  <si>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</si>
  <si>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</si>
  <si>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</si>
  <si>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</si>
  <si>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</si>
  <si>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</si>
  <si>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</si>
  <si>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</si>
  <si>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</si>
  <si>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</si>
  <si>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</si>
  <si>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</si>
  <si>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</si>
  <si>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</si>
  <si>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</si>
  <si>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</si>
  <si>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</si>
  <si>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</si>
  <si>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</si>
  <si>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</si>
  <si>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</si>
  <si>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</si>
  <si>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</si>
  <si>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</si>
  <si>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</si>
  <si>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</si>
  <si>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</si>
  <si>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</si>
  <si>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</si>
  <si>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</si>
  <si>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</si>
  <si>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</si>
  <si>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</si>
  <si>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</si>
  <si>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</si>
  <si>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</si>
  <si>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</si>
  <si>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</si>
  <si>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</si>
  <si>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</si>
  <si>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</si>
  <si>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</si>
  <si>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</si>
  <si>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</si>
  <si>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</si>
  <si>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</si>
  <si>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</si>
  <si>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</si>
  <si>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</si>
  <si>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</si>
  <si>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</si>
  <si>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</si>
  <si>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</si>
  <si>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</si>
  <si>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</si>
  <si>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</si>
  <si>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</si>
  <si>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</si>
  <si>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</si>
  <si>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</si>
  <si>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</si>
  <si>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</si>
  <si>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</si>
  <si>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</si>
  <si>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</si>
  <si>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</si>
  <si>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</si>
  <si>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</si>
  <si>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</si>
  <si>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</si>
  <si>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</si>
  <si>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</si>
  <si>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</si>
  <si>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</si>
  <si>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</si>
  <si>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</si>
  <si>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</si>
  <si>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</si>
  <si>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</si>
  <si>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</si>
  <si>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</si>
  <si>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</si>
  <si>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</si>
  <si>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</si>
  <si>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</si>
  <si>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</si>
  <si>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</si>
  <si>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</si>
  <si>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</si>
  <si>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</si>
  <si>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</si>
  <si>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</si>
  <si>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</si>
  <si>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</si>
  <si>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</si>
  <si>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</si>
  <si>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</si>
  <si>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</si>
  <si>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</si>
  <si>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</si>
  <si>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</si>
  <si>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</si>
  <si>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</si>
  <si>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</si>
  <si>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</si>
  <si>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</si>
  <si>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</si>
  <si>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</si>
  <si>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</si>
  <si>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</si>
  <si>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</si>
  <si>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</si>
  <si>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</si>
  <si>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</si>
  <si>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</si>
  <si>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</si>
  <si>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</si>
  <si>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</si>
  <si>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</si>
  <si>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</si>
  <si>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</si>
  <si>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</si>
  <si>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</si>
  <si>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</si>
  <si>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</si>
  <si>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</si>
  <si>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</si>
  <si>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</si>
  <si>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</si>
  <si>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</si>
  <si>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</si>
  <si>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</si>
  <si>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</si>
  <si>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</si>
  <si>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</si>
  <si>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</si>
  <si>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</si>
  <si>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</si>
  <si>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</si>
  <si>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</si>
  <si>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</si>
  <si>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</si>
  <si>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</si>
  <si>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</si>
  <si>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</si>
  <si>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</si>
  <si>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</si>
  <si>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</si>
  <si>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</si>
  <si>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</si>
  <si>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</si>
  <si>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</si>
  <si>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</si>
  <si>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</si>
  <si>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</si>
  <si>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</si>
  <si>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</si>
  <si>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</si>
  <si>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</si>
  <si>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</si>
  <si>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</si>
  <si>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</si>
  <si>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</si>
  <si>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</si>
  <si>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</si>
  <si>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</si>
  <si>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</si>
  <si>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</si>
  <si>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</si>
  <si>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</si>
  <si>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</si>
  <si>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</si>
  <si>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</si>
  <si>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</si>
  <si>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</si>
  <si>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</si>
  <si>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</si>
  <si>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</si>
  <si>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</si>
  <si>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</si>
  <si>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</si>
  <si>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</si>
  <si>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</si>
  <si>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</si>
  <si>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</si>
  <si>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</si>
  <si>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</si>
  <si>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</si>
  <si>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</si>
  <si>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</si>
  <si>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</si>
  <si>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</si>
  <si>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</si>
  <si>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</si>
  <si>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</si>
  <si>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</si>
  <si>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</si>
  <si>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</si>
  <si>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</si>
  <si>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</si>
  <si>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</si>
  <si>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</si>
  <si>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</si>
  <si>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</si>
  <si>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</si>
  <si>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</si>
  <si>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</si>
  <si>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</si>
  <si>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</si>
  <si>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</si>
  <si>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</si>
  <si>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</si>
  <si>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</si>
  <si>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</si>
  <si>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</si>
  <si>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</si>
  <si>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</si>
  <si>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</si>
  <si>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</si>
  <si>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</si>
  <si>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</si>
  <si>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</si>
  <si>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</si>
  <si>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</si>
  <si>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</si>
  <si>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</si>
  <si>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</si>
  <si>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</si>
  <si>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</si>
  <si>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</si>
  <si>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</si>
  <si>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</si>
  <si>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</si>
  <si>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</si>
  <si>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</si>
  <si>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</si>
  <si>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</si>
  <si>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</si>
  <si>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</si>
  <si>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</si>
  <si>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</si>
  <si>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</si>
  <si>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</si>
  <si>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</si>
  <si>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</si>
  <si>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</si>
  <si>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</si>
  <si>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</si>
  <si>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</si>
  <si>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</si>
  <si>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</si>
  <si>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</si>
  <si>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</si>
  <si>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</si>
  <si>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</si>
  <si>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</si>
  <si>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</si>
  <si>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</si>
  <si>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</si>
  <si>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</si>
  <si>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</si>
  <si>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</si>
  <si>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</si>
  <si>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</si>
  <si>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</si>
  <si>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</si>
  <si>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</si>
  <si>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</si>
  <si>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</si>
  <si>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</si>
  <si>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</si>
  <si>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</si>
  <si>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</si>
  <si>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</si>
  <si>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</si>
  <si>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</si>
  <si>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</si>
  <si>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</si>
  <si>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</si>
  <si>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</si>
  <si>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</si>
  <si>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</si>
  <si>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</si>
  <si>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</si>
  <si>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</si>
  <si>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</si>
  <si>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</si>
  <si>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</si>
  <si>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</si>
  <si>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</si>
  <si>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</si>
  <si>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</si>
  <si>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</si>
  <si>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</si>
  <si>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</si>
  <si>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</si>
  <si>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</si>
  <si>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</si>
  <si>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</si>
  <si>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</si>
  <si>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</si>
  <si>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</si>
  <si>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</si>
  <si>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</si>
  <si>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</si>
  <si>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</si>
  <si>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</si>
  <si>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</si>
  <si>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</si>
  <si>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</si>
  <si>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</si>
  <si>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</si>
  <si>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</si>
  <si>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</si>
  <si>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</si>
  <si>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</si>
  <si>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</si>
  <si>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</si>
  <si>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</si>
  <si>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</si>
  <si>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</si>
  <si>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</si>
  <si>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</si>
  <si>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</si>
  <si>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</si>
  <si>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</si>
  <si>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</si>
  <si>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</si>
  <si>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</si>
  <si>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</si>
  <si>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</si>
  <si>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</si>
  <si>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</si>
  <si>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</si>
  <si>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</si>
  <si>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</si>
  <si>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</si>
  <si>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</si>
  <si>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</si>
  <si>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</si>
  <si>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</si>
  <si>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</si>
  <si>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</si>
  <si>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</si>
  <si>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</si>
  <si>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</si>
  <si>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</si>
  <si>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</si>
  <si>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</si>
  <si>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</si>
  <si>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</si>
  <si>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</si>
  <si>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</si>
  <si>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</si>
  <si>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</si>
  <si>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</si>
  <si>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</si>
  <si>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</si>
  <si>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</si>
  <si>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</si>
  <si>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</si>
  <si>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</si>
  <si>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</si>
  <si>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</si>
  <si>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</si>
  <si>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</si>
  <si>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</si>
  <si>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</si>
  <si>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</si>
  <si>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</si>
  <si>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</si>
  <si>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</si>
  <si>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</si>
  <si>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</si>
  <si>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</si>
  <si>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</si>
  <si>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</si>
  <si>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</si>
  <si>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</si>
  <si>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</si>
  <si>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</si>
  <si>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</si>
  <si>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</si>
  <si>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</si>
  <si>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</si>
  <si>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</si>
  <si>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</si>
  <si>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</si>
  <si>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</si>
  <si>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</si>
  <si>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</si>
  <si>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</si>
  <si>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</si>
  <si>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</si>
  <si>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</si>
  <si>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</si>
  <si>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</si>
  <si>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</si>
  <si>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</si>
  <si>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</si>
  <si>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</si>
  <si>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</si>
  <si>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</si>
  <si>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</si>
  <si>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</si>
  <si>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</si>
  <si>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</si>
  <si>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</si>
  <si>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</si>
  <si>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</si>
  <si>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</si>
  <si>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</si>
  <si>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</si>
  <si>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</si>
  <si>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</si>
  <si>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</si>
  <si>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</si>
  <si>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</si>
  <si>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</si>
  <si>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</si>
  <si>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</si>
  <si>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</si>
  <si>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</si>
  <si>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</si>
  <si>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</si>
  <si>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</si>
  <si>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</si>
  <si>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</si>
  <si>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</si>
  <si>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</si>
  <si>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</si>
  <si>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</si>
  <si>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</si>
  <si>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</si>
  <si>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</si>
  <si>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</si>
  <si>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</si>
  <si>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</si>
  <si>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</si>
  <si>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</si>
  <si>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</si>
  <si>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</si>
  <si>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</si>
  <si>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</si>
  <si>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</si>
  <si>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</si>
  <si>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</si>
  <si>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</si>
  <si>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</si>
  <si>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</si>
  <si>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</si>
  <si>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</si>
  <si>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</si>
  <si>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</si>
  <si>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</si>
  <si>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</si>
  <si>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</si>
  <si>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</si>
  <si>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</si>
  <si>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</si>
  <si>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</si>
  <si>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</si>
  <si>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</si>
  <si>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</si>
  <si>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</si>
  <si>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</si>
  <si>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</si>
  <si>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</si>
  <si>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</si>
  <si>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</si>
  <si>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</si>
  <si>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</si>
  <si>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</si>
  <si>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</si>
  <si>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</si>
  <si>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</si>
  <si>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</si>
  <si>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</si>
  <si>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</si>
  <si>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</si>
  <si>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</si>
  <si>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</si>
  <si>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</si>
  <si>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</si>
  <si>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</si>
  <si>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</si>
  <si>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</si>
  <si>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</si>
  <si>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</si>
  <si>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</si>
  <si>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</si>
  <si>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</si>
  <si>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</si>
  <si>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</si>
  <si>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</si>
  <si>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</si>
  <si>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</si>
  <si>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</si>
  <si>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</si>
  <si>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</si>
  <si>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</si>
  <si>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</si>
  <si>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</si>
  <si>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</si>
  <si>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</si>
  <si>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</si>
  <si>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</si>
  <si>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</si>
  <si>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</si>
  <si>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</si>
  <si>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</si>
  <si>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</si>
  <si>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</si>
  <si>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</si>
  <si>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</si>
  <si>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</si>
  <si>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</si>
  <si>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</si>
  <si>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</si>
  <si>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</si>
  <si>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</si>
  <si>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</si>
  <si>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</si>
  <si>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</si>
  <si>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</si>
  <si>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</si>
  <si>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</si>
  <si>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</si>
  <si>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</si>
  <si>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</si>
  <si>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</si>
  <si>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</si>
  <si>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</si>
  <si>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</si>
  <si>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</si>
  <si>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</si>
  <si>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</si>
  <si>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</si>
  <si>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</si>
  <si>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</si>
  <si>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</si>
  <si>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</si>
  <si>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</si>
  <si>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</si>
  <si>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</si>
  <si>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</si>
  <si>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</si>
  <si>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</si>
  <si>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</si>
  <si>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</si>
  <si>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</si>
  <si>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</si>
  <si>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</si>
  <si>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</si>
  <si>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</si>
  <si>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</si>
  <si>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</si>
  <si>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</si>
  <si>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</si>
  <si>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</si>
  <si>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</si>
  <si>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</si>
  <si>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</si>
  <si>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</si>
  <si>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</si>
  <si>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</si>
  <si>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</si>
  <si>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</si>
  <si>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</si>
  <si>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</si>
  <si>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</si>
  <si>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</si>
  <si>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</si>
  <si>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</si>
  <si>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</si>
  <si>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</si>
  <si>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</si>
  <si>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</si>
  <si>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</si>
  <si>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</si>
  <si>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</si>
  <si>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</si>
  <si>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</si>
  <si>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</si>
  <si>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</si>
  <si>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</si>
  <si>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</si>
  <si>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</si>
  <si>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</si>
  <si>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</si>
  <si>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</si>
  <si>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</si>
  <si>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</si>
  <si>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</si>
  <si>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</si>
  <si>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</si>
  <si>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</si>
  <si>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</si>
  <si>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</si>
  <si>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</si>
  <si>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</si>
  <si>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</si>
  <si>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</si>
  <si>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</si>
  <si>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</si>
  <si>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</si>
  <si>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</si>
  <si>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</si>
  <si>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</si>
  <si>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</si>
  <si>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</si>
  <si>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</si>
  <si>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</si>
  <si>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</si>
  <si>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</si>
  <si>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</si>
  <si>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</si>
  <si>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</si>
  <si>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</si>
  <si>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</si>
  <si>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</si>
  <si>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</si>
  <si>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</si>
  <si>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</si>
  <si>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</si>
  <si>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</si>
  <si>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</si>
  <si>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</si>
  <si>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</si>
  <si>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</si>
  <si>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</si>
  <si>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</si>
  <si>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</si>
  <si>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</si>
  <si>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</si>
  <si>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</si>
  <si>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</si>
  <si>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</si>
  <si>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</si>
  <si>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</si>
  <si>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</si>
  <si>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</si>
  <si>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</si>
  <si>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</si>
  <si>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</si>
  <si>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</si>
  <si>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</si>
  <si>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</si>
  <si>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</si>
  <si>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</si>
  <si>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</si>
  <si>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</si>
  <si>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</si>
  <si>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</si>
  <si>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</si>
  <si>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</si>
  <si>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</si>
  <si>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</si>
  <si>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</si>
  <si>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</si>
  <si>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</si>
  <si>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</si>
  <si>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</si>
  <si>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</si>
  <si>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</si>
  <si>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</si>
  <si>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</si>
  <si>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</si>
  <si>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</si>
  <si>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</si>
  <si>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</si>
  <si>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</si>
  <si>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</si>
  <si>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</si>
  <si>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</si>
  <si>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</si>
  <si>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</si>
  <si>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</si>
  <si>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</si>
  <si>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</si>
  <si>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</si>
  <si>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</si>
  <si>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</si>
  <si>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</si>
  <si>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</si>
  <si>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</si>
  <si>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</si>
  <si>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</si>
  <si>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</si>
  <si>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</si>
  <si>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</si>
  <si>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</si>
  <si>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</si>
  <si>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</si>
  <si>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</si>
  <si>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</si>
  <si>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</si>
  <si>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</si>
  <si>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</si>
  <si>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</si>
  <si>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</si>
  <si>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</si>
  <si>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</si>
  <si>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</si>
  <si>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</si>
  <si>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</si>
  <si>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</si>
  <si>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</si>
  <si>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</si>
  <si>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</si>
  <si>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</si>
  <si>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</si>
  <si>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</si>
  <si>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</si>
  <si>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</si>
  <si>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</si>
  <si>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</si>
  <si>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</si>
  <si>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</si>
  <si>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</si>
  <si>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</si>
  <si>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</si>
  <si>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</si>
  <si>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</si>
  <si>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</si>
  <si>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</si>
  <si>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</si>
  <si>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</si>
  <si>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</si>
  <si>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</si>
  <si>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</si>
  <si>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</si>
  <si>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</si>
  <si>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</si>
  <si>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</si>
  <si>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</si>
  <si>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</si>
  <si>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</si>
  <si>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</si>
  <si>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</si>
  <si>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</si>
  <si>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</si>
  <si>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</si>
  <si>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</si>
  <si>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</si>
  <si>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</si>
  <si>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</si>
  <si>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</si>
  <si>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</si>
  <si>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</si>
  <si>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</si>
  <si>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</si>
  <si>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</si>
  <si>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</si>
  <si>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</si>
  <si>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</si>
  <si>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</si>
  <si>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</si>
  <si>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</si>
  <si>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</si>
  <si>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</si>
  <si>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</si>
  <si>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</si>
  <si>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</si>
  <si>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</si>
  <si>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</si>
  <si>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</si>
  <si>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</si>
  <si>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</si>
  <si>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</si>
  <si>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</si>
  <si>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</si>
  <si>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</si>
  <si>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</si>
  <si>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</si>
  <si>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</si>
  <si>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</si>
  <si>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</si>
  <si>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</si>
  <si>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</si>
  <si>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</si>
  <si>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</si>
  <si>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</si>
  <si>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</si>
  <si>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</si>
  <si>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</si>
  <si>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</si>
  <si>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</si>
  <si>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</si>
  <si>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</si>
  <si>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</si>
  <si>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</si>
  <si>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</si>
  <si>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</si>
  <si>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</si>
  <si>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</si>
  <si>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</si>
  <si>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</si>
  <si>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</si>
  <si>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</si>
  <si>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</si>
  <si>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</si>
  <si>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</si>
  <si>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</si>
  <si>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</si>
  <si>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</si>
  <si>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</si>
  <si>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</si>
  <si>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</si>
  <si>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</si>
  <si>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</si>
  <si>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</si>
  <si>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</si>
  <si>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</si>
  <si>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</si>
  <si>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</si>
  <si>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</si>
  <si>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</si>
  <si>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</si>
  <si>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</si>
  <si>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</si>
  <si>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</si>
  <si>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</si>
  <si>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</si>
  <si>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</si>
  <si>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</si>
  <si>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</si>
  <si>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</si>
  <si>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</si>
  <si>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</si>
  <si>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</si>
  <si>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</si>
  <si>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</si>
  <si>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</si>
  <si>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</si>
  <si>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</si>
  <si>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</si>
  <si>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</si>
  <si>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</si>
  <si>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</si>
  <si>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</si>
  <si>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</si>
  <si>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</si>
  <si>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</si>
  <si>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</si>
  <si>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</si>
  <si>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</si>
  <si>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</si>
  <si>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</si>
  <si>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</si>
  <si>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</si>
  <si>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</si>
  <si>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</si>
  <si>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</si>
  <si>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</si>
  <si>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</si>
  <si>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</si>
  <si>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</si>
  <si>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</si>
  <si>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</si>
  <si>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</si>
  <si>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</si>
  <si>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</si>
  <si>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</si>
  <si>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</si>
  <si>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</si>
  <si>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</si>
  <si>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</si>
  <si>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</si>
  <si>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</si>
  <si>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</si>
  <si>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</si>
  <si>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</si>
  <si>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</si>
  <si>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</si>
  <si>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</si>
  <si>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</si>
  <si>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</si>
  <si>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</si>
  <si>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</si>
  <si>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</si>
  <si>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</si>
  <si>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</si>
  <si>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</si>
  <si>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</si>
  <si>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</si>
  <si>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</si>
  <si>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</si>
  <si>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</si>
  <si>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</si>
  <si>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</si>
  <si>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</si>
  <si>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</si>
  <si>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</si>
  <si>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</si>
  <si>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</si>
  <si>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</si>
  <si>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</si>
  <si>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</si>
  <si>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</si>
  <si>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</si>
  <si>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</si>
  <si>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</si>
  <si>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</si>
  <si>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</si>
  <si>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</si>
  <si>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</si>
  <si>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</si>
  <si>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</si>
  <si>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</si>
  <si>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</si>
  <si>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</si>
  <si>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</si>
  <si>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</si>
  <si>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</si>
  <si>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</si>
  <si>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</si>
  <si>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</si>
  <si>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</si>
  <si>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</si>
  <si>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</si>
  <si>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</si>
  <si>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</si>
  <si>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</si>
  <si>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</si>
  <si>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</si>
  <si>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</si>
  <si>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</si>
  <si>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</si>
  <si>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</si>
  <si>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</si>
  <si>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</si>
  <si>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</si>
  <si>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</si>
  <si>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</si>
  <si>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</si>
  <si>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</si>
  <si>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</si>
  <si>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</si>
  <si>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</si>
  <si>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</si>
  <si>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</si>
  <si>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</si>
  <si>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</si>
  <si>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</si>
  <si>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</si>
  <si>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</si>
  <si>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</si>
  <si>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</si>
  <si>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</si>
  <si>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</si>
  <si>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</si>
  <si>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</si>
  <si>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</si>
  <si>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</si>
  <si>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</si>
  <si>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</si>
  <si>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</si>
  <si>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</si>
  <si>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</si>
  <si>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</si>
  <si>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</si>
  <si>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</si>
  <si>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</si>
  <si>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</si>
  <si>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</si>
  <si>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</si>
  <si>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</si>
  <si>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</si>
  <si>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</si>
  <si>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</si>
  <si>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</si>
  <si>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</si>
  <si>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</si>
  <si>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</si>
  <si>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</si>
  <si>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</si>
  <si>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</si>
  <si>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</si>
  <si>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</si>
  <si>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</si>
  <si>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</si>
  <si>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</si>
  <si>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</si>
  <si>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</si>
  <si>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</si>
  <si>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</si>
  <si>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</si>
  <si>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</si>
  <si>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</si>
  <si>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</si>
  <si>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</si>
  <si>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</si>
  <si>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</si>
  <si>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</si>
  <si>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</si>
  <si>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</si>
  <si>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</si>
  <si>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</si>
  <si>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</si>
  <si>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</si>
  <si>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</si>
  <si>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</si>
  <si>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</si>
  <si>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</si>
  <si>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</si>
  <si>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</si>
  <si>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</si>
  <si>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</si>
  <si>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</si>
  <si>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</si>
  <si>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</si>
  <si>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</si>
  <si>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</si>
  <si>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</si>
  <si>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</si>
  <si>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</si>
  <si>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</si>
  <si>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</si>
  <si>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</si>
  <si>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</si>
  <si>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</si>
  <si>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</si>
  <si>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</si>
  <si>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</si>
  <si>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</si>
  <si>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</si>
  <si>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</si>
  <si>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</si>
  <si>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</si>
  <si>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</si>
  <si>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</si>
  <si>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</si>
  <si>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</si>
  <si>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</si>
  <si>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</si>
  <si>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</si>
  <si>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</si>
  <si>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</si>
  <si>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</si>
  <si>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</si>
  <si>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</si>
  <si>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</si>
  <si>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</si>
  <si>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</si>
  <si>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</si>
  <si>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</si>
  <si>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</si>
  <si>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</si>
  <si>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</si>
  <si>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</si>
  <si>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</si>
  <si>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</si>
  <si>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</si>
  <si>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</si>
  <si>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</si>
  <si>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</si>
  <si>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</si>
  <si>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</si>
  <si>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</si>
  <si>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</si>
  <si>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</si>
  <si>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</si>
  <si>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</si>
  <si>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</si>
  <si>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</si>
  <si>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</si>
  <si>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</si>
  <si>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</si>
  <si>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</si>
  <si>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</si>
  <si>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</si>
  <si>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</si>
  <si>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</si>
  <si>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</si>
  <si>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</si>
  <si>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</si>
  <si>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</si>
  <si>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</si>
  <si>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</si>
  <si>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</si>
  <si>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</si>
  <si>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</si>
  <si>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</si>
  <si>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</si>
  <si>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</si>
  <si>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</si>
  <si>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</si>
  <si>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</si>
  <si>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</si>
  <si>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</si>
  <si>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</si>
  <si>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</si>
  <si>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</si>
  <si>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</si>
  <si>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</si>
  <si>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</si>
  <si>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</si>
  <si>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</si>
  <si>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</si>
  <si>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</si>
  <si>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</si>
  <si>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</si>
  <si>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</si>
  <si>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</si>
  <si>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</si>
  <si>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</si>
  <si>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</si>
  <si>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</si>
  <si>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</si>
  <si>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</si>
  <si>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</si>
  <si>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</si>
  <si>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</si>
  <si>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</si>
  <si>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</si>
  <si>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</si>
  <si>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</si>
  <si>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</si>
  <si>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</si>
  <si>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</si>
  <si>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</si>
  <si>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</si>
  <si>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</si>
  <si>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</si>
  <si>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</si>
  <si>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</si>
  <si>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</si>
  <si>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</si>
  <si>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</si>
  <si>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</si>
  <si>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</si>
  <si>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</si>
  <si>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</si>
  <si>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</si>
  <si>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</si>
  <si>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</si>
  <si>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</si>
  <si>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</si>
  <si>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</si>
  <si>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</si>
  <si>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</si>
  <si>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</si>
  <si>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</si>
  <si>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</si>
  <si>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</si>
  <si>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</si>
  <si>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</si>
  <si>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</si>
  <si>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</si>
  <si>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</si>
  <si>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</si>
  <si>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</si>
  <si>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</si>
  <si>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</si>
  <si>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</si>
  <si>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</si>
  <si>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</si>
  <si>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</si>
  <si>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</si>
  <si>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</si>
  <si>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</si>
  <si>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</si>
  <si>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</si>
  <si>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</si>
  <si>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</si>
  <si>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</si>
  <si>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</si>
  <si>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</si>
  <si>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</si>
  <si>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</si>
  <si>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</si>
  <si>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</si>
  <si>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</si>
  <si>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</si>
  <si>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</si>
  <si>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</si>
  <si>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</si>
  <si>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</si>
  <si>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</si>
  <si>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</si>
  <si>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</si>
  <si>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</si>
  <si>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</si>
  <si>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</si>
  <si>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</si>
  <si>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</si>
  <si>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</si>
  <si>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</si>
  <si>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</si>
  <si>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</si>
  <si>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</si>
  <si>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</si>
  <si>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</si>
  <si>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</si>
  <si>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</si>
  <si>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</si>
  <si>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</si>
  <si>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</si>
  <si>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</si>
  <si>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</si>
  <si>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</si>
  <si>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</si>
  <si>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</si>
  <si>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</si>
  <si>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</si>
  <si>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</si>
  <si>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</si>
  <si>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</si>
  <si>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</si>
  <si>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</si>
  <si>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</si>
  <si>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</si>
  <si>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</si>
  <si>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</si>
  <si>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</si>
  <si>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</si>
  <si>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</si>
  <si>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</si>
  <si>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</si>
  <si>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</si>
  <si>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</si>
  <si>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</si>
  <si>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</si>
  <si>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</si>
  <si>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</si>
  <si>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</si>
  <si>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</si>
  <si>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</si>
  <si>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</si>
  <si>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</si>
  <si>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</si>
  <si>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</si>
  <si>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</si>
  <si>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</si>
  <si>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</si>
  <si>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</si>
  <si>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</si>
  <si>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</si>
  <si>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</si>
  <si>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</si>
  <si>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</si>
  <si>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</si>
  <si>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</si>
  <si>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</si>
  <si>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</si>
  <si>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</si>
  <si>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</si>
  <si>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</si>
  <si>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</si>
  <si>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</si>
  <si>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</si>
  <si>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</si>
  <si>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</si>
  <si>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</si>
  <si>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</si>
  <si>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</si>
  <si>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</si>
  <si>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</si>
  <si>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</si>
  <si>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</si>
  <si>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</si>
  <si>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</si>
  <si>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</si>
  <si>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</si>
  <si>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</si>
  <si>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</si>
  <si>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</si>
  <si>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</si>
  <si>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</si>
  <si>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</si>
  <si>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</si>
  <si>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</si>
  <si>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</si>
  <si>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</si>
  <si>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</si>
  <si>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</si>
  <si>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</si>
  <si>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</si>
  <si>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</si>
  <si>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</si>
  <si>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</si>
  <si>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</si>
  <si>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</si>
  <si>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</si>
  <si>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</si>
  <si>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</si>
  <si>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</si>
  <si>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</si>
  <si>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</si>
  <si>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</si>
  <si>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</si>
  <si>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</si>
  <si>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</si>
  <si>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</si>
  <si>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</si>
  <si>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</si>
  <si>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</si>
  <si>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</si>
  <si>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</si>
  <si>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</si>
  <si>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</si>
  <si>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</si>
  <si>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</si>
  <si>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</si>
  <si>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</si>
  <si>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</si>
  <si>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</si>
  <si>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</si>
  <si>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</si>
  <si>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</si>
  <si>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</si>
  <si>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</si>
  <si>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</si>
  <si>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</si>
  <si>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</si>
  <si>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</si>
  <si>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</si>
  <si>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</si>
  <si>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</si>
  <si>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</si>
  <si>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</si>
  <si>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</si>
  <si>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</si>
  <si>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</si>
  <si>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</si>
  <si>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</si>
  <si>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</si>
  <si>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</si>
  <si>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</si>
  <si>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</si>
  <si>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</si>
  <si>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</si>
  <si>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</si>
  <si>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</si>
  <si>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</si>
  <si>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</si>
  <si>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</si>
  <si>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</si>
  <si>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</si>
  <si>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</si>
  <si>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</si>
  <si>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</si>
  <si>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</si>
  <si>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</si>
  <si>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</si>
  <si>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</si>
  <si>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</si>
  <si>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</si>
  <si>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</si>
  <si>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</si>
  <si>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</si>
  <si>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</si>
  <si>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</si>
  <si>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</si>
  <si>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</si>
  <si>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</si>
  <si>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</si>
  <si>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</si>
  <si>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</si>
  <si>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</si>
  <si>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</si>
  <si>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</si>
  <si>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</si>
  <si>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</si>
  <si>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</si>
  <si>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</si>
  <si>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</si>
  <si>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</si>
  <si>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</si>
  <si>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</si>
  <si>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</si>
  <si>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</si>
  <si>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</si>
  <si>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</si>
  <si>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</si>
  <si>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</si>
  <si>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</si>
  <si>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</si>
  <si>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</si>
  <si>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</si>
  <si>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</si>
  <si>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</si>
  <si>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</si>
  <si>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</si>
  <si>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</si>
  <si>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</si>
  <si>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</si>
  <si>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</si>
  <si>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</si>
  <si>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</si>
  <si>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</si>
  <si>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</si>
  <si>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</si>
  <si>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</si>
  <si>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</si>
  <si>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</si>
  <si>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</si>
  <si>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</si>
  <si>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</si>
  <si>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</si>
  <si>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</si>
  <si>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</si>
  <si>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</si>
  <si>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</si>
  <si>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</si>
  <si>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</si>
  <si>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</si>
  <si>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</si>
  <si>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</si>
  <si>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</si>
  <si>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</si>
  <si>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</si>
  <si>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</si>
  <si>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</si>
  <si>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</si>
  <si>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</si>
  <si>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</si>
  <si>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</si>
  <si>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</si>
  <si>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</si>
  <si>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</si>
  <si>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</si>
  <si>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</si>
  <si>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</si>
  <si>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</si>
  <si>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</si>
  <si>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</si>
  <si>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</si>
  <si>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</si>
  <si>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</si>
  <si>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</si>
  <si>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</si>
  <si>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</si>
  <si>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</si>
  <si>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</si>
  <si>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</si>
  <si>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</si>
  <si>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</si>
  <si>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</si>
  <si>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</si>
  <si>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</si>
  <si>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</si>
  <si>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</si>
  <si>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</si>
  <si>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</si>
  <si>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</si>
  <si>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</si>
  <si>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</si>
  <si>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</si>
  <si>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</si>
  <si>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</si>
  <si>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</si>
  <si>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</si>
  <si>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</si>
  <si>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</si>
  <si>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</si>
  <si>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</si>
  <si>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</si>
  <si>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</si>
  <si>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</si>
  <si>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</si>
  <si>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</si>
  <si>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</si>
  <si>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</si>
  <si>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</si>
  <si>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</si>
  <si>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</si>
  <si>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</si>
  <si>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</si>
  <si>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</si>
  <si>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</si>
  <si>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</si>
  <si>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</si>
  <si>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</si>
  <si>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</si>
  <si>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</si>
  <si>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</si>
  <si>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</si>
  <si>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</si>
  <si>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</si>
  <si>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</si>
  <si>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</si>
  <si>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</si>
  <si>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</si>
  <si>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</si>
  <si>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</si>
  <si>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</si>
  <si>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</si>
  <si>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</si>
  <si>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</si>
  <si>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</si>
  <si>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</si>
  <si>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</si>
  <si>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</si>
  <si>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</si>
  <si>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</si>
  <si>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</si>
  <si>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</si>
  <si>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</si>
  <si>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</si>
  <si>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</si>
  <si>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</si>
  <si>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</si>
  <si>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</si>
  <si>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</si>
  <si>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</si>
  <si>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</si>
  <si>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</si>
  <si>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</si>
  <si>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</si>
  <si>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</si>
  <si>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</si>
  <si>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</si>
  <si>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</si>
  <si>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</si>
  <si>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</si>
  <si>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</si>
  <si>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</si>
  <si>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</si>
  <si>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</si>
  <si>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</si>
  <si>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</si>
  <si>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</si>
  <si>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</si>
  <si>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</si>
  <si>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</si>
  <si>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</si>
  <si>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</si>
  <si>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</si>
  <si>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</si>
  <si>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</si>
  <si>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</si>
  <si>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</si>
  <si>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</si>
  <si>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</si>
  <si>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</si>
  <si>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</si>
  <si>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</si>
  <si>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</si>
  <si>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</si>
  <si>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</si>
  <si>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</si>
  <si>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</si>
  <si>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</si>
  <si>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</si>
  <si>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</si>
  <si>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</si>
  <si>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</si>
  <si>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</si>
  <si>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</si>
  <si>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</si>
  <si>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</si>
  <si>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</si>
  <si>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</si>
  <si>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</si>
  <si>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</si>
  <si>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</si>
  <si>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</si>
  <si>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</si>
  <si>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</si>
  <si>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</si>
  <si>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</si>
  <si>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</si>
  <si>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</si>
  <si>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</si>
  <si>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</si>
  <si>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</si>
  <si>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</si>
  <si>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</si>
  <si>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</si>
  <si>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</si>
  <si>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</si>
  <si>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</si>
  <si>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</si>
  <si>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</si>
  <si>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</si>
  <si>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</si>
  <si>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</si>
  <si>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</si>
  <si>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</si>
  <si>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</si>
  <si>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</si>
  <si>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</si>
  <si>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</si>
  <si>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</si>
  <si>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</si>
  <si>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</si>
  <si>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</si>
  <si>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</si>
  <si>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</si>
  <si>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</si>
  <si>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</si>
  <si>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</si>
  <si>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</si>
  <si>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</si>
  <si>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</si>
  <si>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</si>
  <si>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</si>
  <si>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</si>
  <si>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</si>
  <si>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</si>
  <si>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</si>
  <si>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</si>
  <si>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</si>
  <si>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</si>
  <si>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</si>
  <si>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</si>
  <si>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</si>
  <si>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</si>
  <si>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</si>
  <si>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</si>
  <si>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</si>
  <si>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</si>
  <si>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</si>
  <si>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</si>
  <si>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</si>
  <si>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</si>
  <si>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</si>
  <si>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</si>
  <si>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</si>
  <si>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</si>
  <si>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</si>
  <si>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</si>
  <si>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</si>
  <si>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</si>
  <si>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</si>
  <si>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</si>
  <si>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</si>
  <si>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</si>
  <si>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</si>
  <si>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</si>
  <si>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</si>
  <si>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</si>
  <si>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</si>
  <si>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</si>
  <si>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</si>
  <si>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</si>
  <si>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</si>
  <si>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</si>
  <si>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</si>
  <si>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</si>
  <si>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</si>
  <si>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</si>
  <si>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</si>
  <si>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</si>
  <si>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</si>
  <si>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</si>
  <si>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</si>
  <si>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</si>
  <si>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</si>
  <si>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</si>
  <si>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</si>
  <si>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</si>
  <si>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</si>
  <si>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</si>
  <si>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</si>
  <si>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</si>
  <si>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</si>
  <si>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</si>
  <si>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</si>
  <si>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</si>
  <si>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</si>
  <si>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</si>
  <si>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</si>
  <si>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</si>
  <si>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</si>
  <si>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</si>
  <si>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</si>
  <si>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</si>
  <si>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</si>
  <si>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</si>
  <si>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</si>
  <si>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</si>
  <si>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</si>
  <si>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</si>
  <si>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</si>
  <si>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</si>
  <si>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</si>
  <si>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</si>
  <si>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</si>
  <si>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</si>
  <si>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</si>
  <si>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</si>
  <si>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</si>
  <si>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</si>
  <si>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</si>
  <si>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</si>
  <si>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</si>
  <si>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</si>
  <si>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</si>
  <si>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</si>
  <si>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</si>
  <si>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</si>
  <si>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</si>
  <si>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</si>
  <si>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</si>
  <si>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</si>
  <si>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</si>
  <si>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</si>
  <si>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</si>
  <si>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</si>
  <si>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</si>
  <si>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</si>
  <si>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</si>
  <si>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</si>
  <si>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</si>
  <si>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</si>
  <si>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</si>
  <si>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</si>
  <si>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</si>
  <si>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</si>
  <si>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</si>
  <si>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</si>
  <si>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</si>
  <si>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</si>
  <si>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</si>
  <si>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</si>
  <si>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</si>
  <si>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</si>
  <si>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</si>
  <si>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</si>
  <si>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</si>
  <si>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</si>
  <si>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</si>
  <si>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</si>
  <si>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</si>
  <si>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</si>
  <si>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</si>
  <si>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</si>
  <si>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</si>
  <si>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</si>
  <si>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</si>
  <si>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</si>
  <si>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</si>
  <si>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</si>
  <si>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</si>
  <si>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</si>
  <si>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</si>
  <si>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</si>
  <si>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</si>
  <si>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</si>
  <si>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</si>
  <si>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</si>
  <si>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</si>
  <si>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</si>
  <si>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</si>
  <si>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</si>
  <si>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</si>
  <si>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</si>
  <si>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</si>
  <si>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</si>
  <si>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</si>
  <si>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</si>
  <si>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</si>
  <si>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</si>
  <si>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</si>
  <si>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</si>
  <si>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</si>
  <si>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</si>
  <si>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</si>
  <si>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</si>
  <si>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</si>
  <si>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</si>
  <si>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</si>
  <si>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</si>
  <si>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</si>
  <si>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</si>
  <si>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</si>
  <si>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</si>
  <si>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</si>
  <si>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</si>
  <si>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</si>
  <si>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</si>
  <si>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</si>
  <si>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</si>
  <si>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</si>
  <si>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</si>
  <si>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</si>
  <si>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</si>
  <si>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</si>
  <si>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</si>
  <si>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</si>
  <si>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</si>
  <si>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</si>
  <si>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</si>
  <si>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</si>
  <si>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</si>
  <si>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</si>
  <si>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</si>
  <si>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</si>
  <si>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</si>
  <si>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</si>
  <si>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</si>
  <si>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</si>
  <si>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</si>
  <si>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</si>
  <si>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</si>
  <si>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</si>
  <si>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</si>
  <si>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</si>
  <si>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</si>
  <si>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</si>
  <si>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</si>
  <si>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</si>
  <si>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</si>
  <si>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</si>
  <si>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</si>
  <si>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</si>
  <si>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</si>
  <si>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</si>
  <si>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</si>
  <si>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</si>
  <si>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</si>
  <si>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</si>
  <si>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</si>
  <si>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</si>
  <si>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</si>
  <si>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</si>
  <si>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</si>
  <si>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</si>
  <si>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</si>
  <si>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</si>
  <si>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</si>
  <si>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</si>
  <si>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</si>
  <si>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</si>
  <si>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</si>
  <si>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</si>
  <si>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</si>
  <si>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</si>
  <si>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</si>
  <si>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</si>
  <si>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</si>
  <si>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</si>
  <si>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</si>
  <si>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</si>
  <si>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</si>
  <si>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</si>
  <si>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</si>
  <si>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</si>
  <si>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</si>
  <si>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</si>
  <si>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</si>
  <si>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</si>
  <si>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</si>
  <si>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</si>
  <si>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</si>
  <si>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</si>
  <si>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</si>
  <si>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</si>
  <si>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</si>
  <si>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</si>
  <si>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</si>
  <si>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</si>
  <si>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</si>
  <si>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</si>
  <si>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</si>
  <si>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</si>
  <si>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</si>
  <si>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</si>
  <si>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</si>
  <si>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</si>
  <si>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</si>
  <si>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</si>
  <si>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</si>
  <si>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</si>
  <si>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</si>
  <si>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</si>
  <si>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</si>
  <si>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</si>
  <si>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</si>
  <si>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</si>
  <si>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</si>
  <si>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</si>
  <si>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</si>
  <si>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</si>
  <si>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</si>
  <si>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</si>
  <si>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</si>
  <si>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</si>
  <si>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</si>
  <si>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</si>
  <si>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</si>
  <si>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</si>
  <si>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</si>
  <si>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</si>
  <si>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</si>
  <si>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</si>
  <si>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</si>
  <si>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</si>
  <si>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</si>
  <si>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</si>
  <si>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</si>
  <si>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</si>
  <si>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</si>
  <si>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</si>
  <si>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</si>
  <si>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</si>
  <si>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</si>
  <si>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</si>
  <si>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</si>
  <si>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</si>
  <si>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</si>
  <si>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</si>
  <si>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</si>
  <si>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</si>
  <si>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</si>
  <si>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</si>
  <si>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</si>
  <si>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</si>
  <si>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</si>
  <si>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</si>
  <si>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</si>
  <si>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</si>
  <si>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</si>
  <si>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</si>
  <si>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</si>
  <si>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</si>
  <si>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</si>
  <si>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</si>
  <si>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</si>
  <si>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</si>
  <si>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</si>
  <si>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</si>
  <si>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</si>
  <si>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</si>
  <si>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</si>
  <si>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</si>
  <si>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</si>
  <si>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</si>
  <si>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</si>
  <si>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</si>
  <si>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</si>
  <si>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</si>
  <si>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</si>
  <si>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</si>
  <si>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</si>
  <si>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</si>
  <si>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</si>
  <si>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</si>
  <si>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</si>
  <si>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</si>
  <si>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</si>
  <si>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</si>
  <si>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</si>
  <si>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</si>
  <si>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</si>
  <si>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</si>
  <si>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</si>
  <si>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</si>
  <si>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</si>
  <si>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</si>
  <si>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</si>
  <si>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</si>
  <si>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</si>
  <si>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</si>
  <si>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</si>
  <si>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</si>
  <si>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</si>
  <si>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</si>
  <si>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</si>
  <si>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</si>
  <si>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</si>
  <si>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</si>
  <si>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</si>
  <si>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</si>
  <si>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</si>
  <si>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</si>
  <si>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</si>
  <si>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</si>
  <si>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</si>
  <si>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</si>
  <si>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</si>
  <si>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</si>
  <si>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</si>
  <si>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</si>
  <si>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</si>
  <si>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</si>
  <si>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</si>
  <si>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</si>
  <si>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</si>
  <si>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</si>
  <si>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</si>
  <si>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</si>
  <si>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</si>
  <si>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</si>
  <si>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</si>
  <si>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</si>
  <si>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</si>
  <si>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</si>
  <si>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</si>
  <si>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</si>
  <si>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</si>
  <si>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</si>
  <si>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</si>
  <si>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</si>
  <si>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</si>
  <si>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</si>
  <si>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</si>
  <si>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</si>
  <si>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</si>
  <si>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</si>
  <si>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</si>
  <si>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</si>
  <si>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</si>
  <si>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</si>
  <si>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</si>
  <si>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</si>
  <si>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</si>
  <si>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</si>
  <si>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</si>
  <si>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</si>
  <si>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</si>
  <si>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</si>
  <si>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</si>
  <si>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</si>
  <si>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</si>
  <si>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</si>
  <si>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</si>
  <si>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</si>
  <si>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</si>
  <si>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</si>
  <si>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</si>
  <si>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</si>
  <si>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</si>
  <si>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</si>
  <si>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</si>
  <si>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</si>
  <si>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</si>
  <si>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</si>
  <si>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</si>
  <si>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</si>
  <si>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</si>
  <si>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</si>
  <si>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</si>
  <si>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</si>
  <si>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</si>
  <si>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</si>
  <si>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</si>
  <si>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</si>
  <si>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</si>
  <si>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</si>
  <si>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</si>
  <si>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</si>
  <si>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</si>
  <si>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</si>
  <si>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</si>
  <si>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</si>
  <si>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</si>
  <si>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</si>
  <si>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</si>
  <si>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</si>
  <si>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</si>
  <si>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</si>
  <si>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</si>
  <si>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</si>
  <si>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</si>
  <si>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</si>
  <si>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</si>
  <si>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</si>
  <si>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</si>
  <si>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</si>
  <si>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</si>
  <si>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</si>
  <si>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</si>
  <si>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</si>
  <si>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</si>
  <si>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</si>
  <si>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</si>
  <si>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</si>
  <si>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</si>
  <si>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</si>
  <si>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</si>
  <si>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</si>
  <si>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</si>
  <si>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</si>
  <si>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</si>
  <si>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</si>
  <si>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</si>
  <si>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</si>
  <si>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</si>
  <si>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</si>
  <si>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</si>
  <si>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</si>
  <si>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</si>
  <si>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</si>
  <si>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</si>
  <si>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</si>
  <si>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</si>
  <si>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</si>
  <si>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</si>
  <si>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</si>
  <si>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</si>
  <si>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</si>
  <si>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</si>
  <si>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</si>
  <si>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</si>
  <si>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</si>
  <si>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</si>
  <si>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</si>
  <si>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</si>
  <si>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</si>
  <si>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</si>
  <si>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</si>
  <si>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</si>
  <si>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</si>
  <si>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</si>
  <si>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</si>
  <si>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</si>
  <si>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</si>
  <si>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</si>
  <si>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</si>
  <si>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</si>
  <si>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</si>
  <si>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</si>
  <si>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</si>
  <si>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</si>
  <si>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</si>
  <si>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</si>
  <si>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</si>
  <si>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</si>
  <si>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</si>
  <si>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</si>
  <si>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</si>
  <si>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</si>
  <si>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</si>
  <si>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</si>
  <si>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</si>
  <si>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</si>
  <si>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</si>
  <si>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</si>
  <si>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</si>
  <si>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</si>
  <si>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</si>
  <si>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</si>
  <si>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</si>
  <si>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</si>
  <si>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</si>
  <si>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</si>
  <si>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</si>
  <si>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</si>
  <si>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</si>
  <si>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</si>
  <si>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</si>
  <si>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</si>
  <si>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</si>
  <si>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</si>
  <si>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</si>
  <si>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</si>
  <si>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</si>
  <si>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</si>
  <si>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</si>
  <si>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</si>
  <si>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</si>
  <si>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</si>
  <si>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</si>
  <si>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</si>
  <si>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</si>
  <si>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</si>
  <si>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</si>
  <si>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</si>
  <si>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</si>
  <si>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</si>
  <si>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</si>
  <si>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</si>
  <si>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</si>
  <si>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</si>
  <si>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</si>
  <si>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</si>
  <si>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</si>
  <si>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</si>
  <si>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</si>
  <si>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</si>
  <si>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</si>
  <si>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</si>
  <si>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</si>
  <si>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</si>
  <si>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</si>
  <si>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</si>
  <si>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</si>
  <si>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</si>
  <si>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</si>
  <si>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</si>
  <si>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</si>
  <si>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</si>
  <si>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</si>
  <si>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</si>
  <si>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</si>
  <si>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</si>
  <si>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</si>
  <si>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</si>
  <si>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</si>
  <si>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</si>
  <si>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</si>
  <si>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</si>
  <si>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</si>
  <si>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</si>
  <si>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</si>
  <si>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</si>
  <si>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</si>
  <si>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</si>
  <si>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</si>
  <si>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</si>
  <si>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</si>
  <si>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</si>
  <si>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</si>
  <si>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</si>
  <si>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</si>
  <si>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</si>
  <si>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</si>
  <si>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</si>
  <si>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</si>
  <si>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</si>
  <si>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</si>
  <si>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</si>
  <si>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</si>
  <si>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</si>
  <si>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</si>
  <si>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</si>
  <si>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</si>
  <si>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</si>
  <si>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</si>
  <si>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</si>
  <si>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</si>
  <si>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</si>
  <si>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</si>
  <si>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</si>
  <si>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</si>
  <si>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</si>
  <si>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</si>
  <si>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</si>
  <si>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</si>
  <si>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</si>
  <si>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</si>
  <si>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</si>
  <si>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</si>
  <si>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</si>
  <si>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</si>
  <si>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</si>
  <si>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</si>
  <si>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</si>
  <si>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</si>
  <si>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</si>
  <si>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</si>
  <si>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</si>
  <si>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</si>
  <si>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</si>
  <si>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</si>
  <si>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</si>
  <si>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</si>
  <si>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</si>
  <si>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</si>
  <si>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</si>
  <si>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</si>
  <si>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</si>
  <si>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</si>
  <si>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</si>
  <si>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</si>
  <si>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</si>
  <si>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</si>
  <si>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</si>
  <si>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</si>
  <si>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</si>
  <si>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</si>
  <si>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</si>
  <si>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</si>
  <si>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</si>
  <si>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</si>
  <si>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</si>
  <si>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</si>
  <si>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</si>
  <si>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</si>
  <si>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</si>
  <si>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</si>
  <si>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</si>
  <si>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</si>
  <si>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</si>
  <si>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</si>
  <si>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</si>
  <si>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</si>
  <si>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</si>
  <si>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</si>
  <si>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</si>
  <si>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</si>
  <si>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</si>
  <si>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</si>
  <si>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</si>
  <si>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</si>
  <si>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</si>
  <si>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</si>
  <si>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</si>
  <si>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</si>
  <si>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</si>
  <si>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</si>
  <si>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</si>
  <si>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</si>
  <si>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</si>
  <si>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</si>
  <si>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</si>
  <si>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</si>
  <si>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</si>
  <si>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</si>
  <si>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</si>
  <si>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</si>
  <si>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</si>
  <si>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</si>
  <si>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</si>
  <si>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</si>
  <si>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</si>
  <si>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</si>
  <si>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</si>
  <si>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</si>
  <si>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</si>
  <si>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</si>
  <si>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</si>
  <si>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</si>
  <si>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</si>
  <si>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</si>
  <si>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</si>
  <si>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</si>
  <si>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</si>
  <si>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</si>
  <si>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</si>
  <si>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</si>
  <si>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</si>
  <si>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</si>
  <si>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</si>
  <si>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</si>
  <si>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</si>
  <si>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</si>
  <si>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</si>
  <si>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</si>
  <si>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</si>
  <si>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</si>
  <si>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</si>
  <si>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</si>
  <si>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</si>
  <si>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</si>
  <si>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</si>
  <si>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</si>
  <si>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</si>
  <si>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</si>
  <si>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</si>
  <si>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</si>
  <si>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</si>
  <si>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</si>
  <si>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</si>
  <si>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</si>
  <si>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</si>
  <si>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</si>
  <si>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</si>
  <si>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</si>
  <si>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</si>
  <si>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</si>
  <si>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</si>
  <si>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</si>
  <si>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</si>
  <si>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</si>
  <si>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</si>
  <si>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</si>
  <si>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</si>
  <si>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</si>
  <si>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</si>
  <si>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</si>
  <si>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</si>
  <si>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</si>
  <si>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</si>
  <si>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</si>
  <si>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</si>
  <si>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</si>
  <si>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</si>
  <si>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</si>
  <si>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</si>
  <si>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</si>
  <si>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</si>
  <si>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</si>
  <si>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</si>
  <si>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</si>
  <si>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</si>
  <si>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</si>
  <si>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</si>
  <si>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</si>
  <si>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</si>
  <si>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</si>
  <si>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</si>
  <si>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</si>
  <si>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</si>
  <si>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</si>
  <si>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</si>
  <si>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</si>
  <si>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</si>
  <si>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</si>
  <si>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</si>
  <si>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</si>
  <si>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</si>
  <si>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</si>
  <si>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</si>
  <si>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</si>
  <si>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</si>
  <si>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</si>
  <si>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</si>
  <si>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</si>
  <si>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</si>
  <si>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</si>
  <si>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</si>
  <si>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</si>
  <si>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</si>
  <si>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</si>
  <si>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</si>
  <si>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</si>
  <si>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</si>
  <si>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</si>
  <si>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</si>
  <si>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</si>
  <si>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</si>
  <si>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</si>
  <si>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</si>
  <si>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</si>
  <si>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</si>
  <si>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</si>
  <si>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</si>
  <si>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</si>
  <si>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</si>
  <si>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</si>
  <si>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</si>
  <si>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</si>
  <si>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</si>
  <si>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</si>
  <si>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</si>
  <si>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</si>
  <si>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</si>
  <si>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</si>
  <si>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</si>
  <si>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</si>
  <si>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</si>
  <si>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</si>
  <si>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</si>
  <si>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</si>
  <si>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</si>
  <si>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</si>
  <si>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</si>
  <si>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</si>
  <si>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</si>
  <si>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</si>
  <si>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</si>
  <si>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</si>
  <si>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</si>
  <si>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</si>
  <si>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</si>
  <si>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</si>
  <si>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</si>
  <si>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</si>
  <si>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</si>
  <si>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</si>
  <si>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</si>
  <si>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</si>
  <si>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</si>
  <si>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</si>
  <si>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</si>
  <si>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</si>
  <si>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</si>
  <si>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</si>
  <si>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</si>
  <si>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</si>
  <si>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</si>
  <si>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</si>
  <si>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</si>
  <si>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</si>
  <si>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</si>
  <si>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</si>
  <si>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</si>
  <si>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</si>
  <si>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</si>
  <si>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</si>
  <si>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</si>
  <si>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</si>
  <si>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</si>
  <si>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</si>
  <si>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</si>
  <si>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</si>
  <si>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</si>
  <si>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</si>
  <si>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</si>
  <si>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</si>
  <si>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</si>
  <si>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</si>
  <si>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</si>
  <si>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</si>
  <si>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</si>
  <si>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</si>
  <si>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</si>
  <si>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</si>
  <si>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</si>
  <si>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</si>
  <si>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</si>
  <si>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</si>
  <si>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</si>
  <si>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</si>
  <si>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</si>
  <si>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</si>
  <si>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</si>
  <si>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</si>
  <si>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</si>
  <si>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</si>
  <si>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</si>
  <si>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</si>
  <si>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</si>
  <si>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</si>
  <si>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</si>
  <si>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</si>
  <si>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</si>
  <si>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</si>
  <si>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</si>
  <si>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</si>
  <si>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</si>
  <si>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</si>
  <si>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</si>
  <si>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</si>
  <si>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</si>
  <si>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</si>
  <si>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</si>
  <si>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</si>
  <si>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</si>
  <si>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</si>
  <si>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</si>
  <si>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</si>
  <si>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</si>
  <si>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</si>
  <si>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</si>
  <si>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</si>
  <si>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</si>
  <si>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</si>
  <si>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</si>
  <si>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</si>
  <si>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</si>
  <si>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</si>
  <si>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</si>
  <si>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</si>
  <si>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</si>
  <si>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</si>
  <si>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</si>
  <si>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</si>
  <si>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</si>
  <si>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</si>
  <si>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</si>
  <si>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</si>
  <si>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</si>
  <si>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</si>
  <si>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</si>
  <si>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</si>
  <si>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</si>
  <si>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</si>
  <si>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</si>
  <si>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</si>
  <si>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</si>
  <si>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</si>
  <si>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</si>
  <si>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</si>
  <si>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</si>
  <si>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</si>
  <si>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</si>
  <si>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</si>
  <si>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</si>
  <si>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</si>
  <si>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</si>
  <si>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</si>
  <si>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</si>
  <si>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</si>
  <si>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</si>
  <si>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</si>
  <si>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</si>
  <si>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</si>
  <si>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</si>
  <si>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</si>
  <si>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</si>
  <si>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</si>
  <si>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</si>
  <si>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</si>
  <si>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</si>
  <si>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</si>
  <si>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</si>
  <si>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</si>
  <si>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</si>
  <si>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</si>
  <si>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</si>
  <si>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</si>
  <si>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</si>
  <si>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</si>
  <si>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</si>
  <si>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</si>
  <si>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</si>
  <si>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</si>
  <si>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</si>
  <si>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</si>
  <si>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</si>
  <si>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</si>
  <si>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</si>
  <si>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</si>
  <si>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</si>
  <si>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</si>
  <si>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</si>
  <si>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</si>
  <si>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</si>
  <si>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</si>
  <si>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</si>
  <si>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</si>
  <si>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</si>
  <si>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</si>
  <si>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</si>
  <si>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</si>
  <si>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</si>
  <si>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</si>
  <si>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</si>
  <si>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</si>
  <si>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</si>
  <si>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</si>
  <si>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</si>
  <si>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</si>
  <si>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</si>
  <si>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</si>
  <si>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</si>
  <si>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</si>
  <si>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</si>
  <si>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</si>
  <si>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</si>
  <si>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</si>
  <si>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</si>
  <si>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</si>
  <si>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</si>
  <si>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</si>
  <si>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</si>
  <si>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</si>
  <si>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</si>
  <si>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</si>
  <si>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</si>
  <si>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</si>
  <si>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</si>
  <si>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</si>
  <si>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</si>
  <si>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</si>
  <si>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</si>
  <si>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</si>
  <si>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</si>
  <si>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</si>
  <si>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</si>
  <si>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</si>
  <si>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</si>
  <si>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</si>
  <si>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</si>
  <si>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</si>
  <si>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</si>
  <si>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</si>
  <si>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</si>
  <si>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</si>
  <si>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</si>
  <si>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</si>
  <si>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</si>
  <si>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</si>
  <si>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</si>
  <si>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</si>
  <si>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</si>
  <si>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</si>
  <si>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</si>
  <si>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</si>
  <si>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</si>
  <si>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</si>
  <si>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</si>
  <si>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</si>
  <si>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</si>
  <si>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</si>
  <si>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</si>
  <si>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</si>
  <si>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</si>
  <si>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</si>
  <si>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</si>
  <si>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</si>
  <si>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</si>
  <si>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</si>
  <si>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</si>
  <si>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</si>
  <si>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</si>
  <si>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</si>
  <si>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</si>
  <si>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</si>
  <si>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</si>
  <si>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</si>
  <si>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</si>
  <si>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</si>
  <si>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</si>
  <si>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</si>
  <si>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</si>
  <si>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</si>
  <si>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</si>
  <si>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</si>
  <si>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</si>
  <si>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</si>
  <si>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</si>
  <si>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</si>
  <si>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</si>
  <si>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</si>
  <si>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</si>
  <si>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</si>
  <si>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</si>
  <si>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</si>
  <si>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</si>
  <si>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</si>
  <si>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</si>
  <si>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</si>
  <si>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</si>
  <si>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</si>
  <si>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</si>
  <si>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</si>
  <si>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</si>
  <si>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</si>
  <si>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</si>
  <si>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</si>
  <si>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</si>
  <si>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</si>
  <si>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</si>
  <si>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</si>
  <si>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</si>
  <si>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</si>
  <si>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</si>
  <si>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</si>
  <si>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</si>
  <si>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</si>
  <si>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</si>
  <si>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</si>
  <si>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</si>
  <si>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</si>
  <si>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</si>
  <si>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</si>
  <si>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</si>
  <si>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</si>
  <si>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</si>
  <si>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</si>
  <si>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</si>
  <si>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</si>
  <si>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</si>
  <si>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</si>
  <si>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</si>
  <si>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</si>
  <si>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</si>
  <si>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</si>
  <si>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</si>
  <si>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</si>
  <si>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</si>
  <si>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</si>
  <si>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</si>
  <si>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</si>
  <si>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</si>
  <si>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</si>
  <si>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</si>
  <si>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</si>
  <si>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</si>
  <si>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</si>
  <si>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</si>
  <si>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</si>
  <si>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</si>
  <si>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</si>
  <si>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</si>
  <si>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</si>
  <si>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</si>
  <si>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</si>
  <si>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</si>
  <si>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</si>
  <si>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</si>
  <si>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</si>
  <si>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</si>
  <si>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</si>
  <si>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</si>
  <si>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</si>
  <si>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</si>
  <si>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</si>
  <si>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</si>
  <si>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</si>
  <si>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</si>
  <si>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</si>
  <si>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</si>
  <si>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</si>
  <si>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</si>
  <si>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</si>
  <si>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</si>
  <si>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</si>
  <si>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</si>
  <si>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</si>
  <si>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</si>
  <si>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</si>
  <si>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</si>
  <si>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</si>
  <si>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</si>
  <si>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</si>
  <si>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</si>
  <si>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</si>
  <si>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</si>
  <si>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</si>
  <si>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</si>
  <si>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</si>
  <si>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</si>
  <si>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</si>
  <si>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</si>
  <si>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</si>
  <si>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</si>
  <si>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</si>
  <si>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</si>
  <si>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</si>
  <si>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</si>
  <si>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</si>
  <si>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</si>
  <si>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</si>
  <si>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</si>
  <si>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</si>
  <si>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</si>
  <si>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</si>
  <si>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</si>
  <si>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</si>
  <si>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</si>
  <si>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</si>
  <si>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</si>
  <si>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</si>
  <si>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</si>
  <si>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</si>
  <si>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</si>
  <si>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</si>
  <si>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</si>
  <si>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</si>
  <si>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</si>
  <si>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</si>
  <si>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</si>
  <si>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</si>
  <si>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</si>
  <si>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</si>
  <si>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</si>
  <si>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</si>
  <si>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</si>
  <si>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</si>
  <si>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</si>
  <si>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</si>
  <si>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</si>
  <si>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</si>
  <si>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</si>
  <si>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</si>
  <si>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</si>
  <si>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</si>
  <si>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</si>
  <si>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</si>
  <si>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</si>
  <si>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</si>
  <si>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</si>
  <si>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</si>
  <si>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</si>
  <si>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</si>
  <si>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</si>
  <si>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</si>
  <si>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</si>
  <si>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</si>
  <si>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</si>
  <si>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</si>
  <si>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</si>
  <si>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</si>
  <si>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</si>
  <si>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</si>
  <si>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</si>
  <si>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</si>
  <si>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</si>
  <si>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</si>
  <si>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</si>
  <si>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</si>
  <si>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</si>
  <si>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</si>
  <si>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</si>
  <si>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</si>
  <si>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</si>
  <si>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</si>
  <si>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</si>
  <si>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</si>
  <si>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</si>
  <si>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</si>
  <si>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</si>
  <si>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</si>
  <si>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</si>
  <si>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</si>
  <si>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</si>
  <si>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</si>
  <si>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</si>
  <si>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</si>
  <si>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</si>
  <si>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</si>
  <si>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</si>
  <si>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</si>
  <si>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</si>
  <si>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</si>
  <si>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</si>
  <si>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</si>
  <si>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</si>
  <si>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</si>
  <si>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</si>
  <si>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</si>
  <si>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</si>
  <si>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</si>
  <si>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</si>
  <si>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</si>
  <si>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</si>
  <si>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</si>
  <si>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</si>
  <si>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</si>
  <si>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</si>
  <si>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</si>
  <si>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</si>
  <si>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</si>
  <si>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</si>
  <si>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</si>
  <si>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</si>
  <si>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</si>
  <si>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</si>
  <si>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</si>
  <si>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</si>
  <si>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</si>
  <si>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</si>
  <si>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</si>
  <si>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</si>
  <si>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</si>
  <si>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</si>
  <si>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</si>
  <si>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</si>
  <si>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</si>
  <si>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</si>
  <si>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</si>
  <si>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</si>
  <si>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</si>
  <si>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</si>
  <si>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</si>
  <si>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</si>
  <si>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</si>
  <si>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</si>
  <si>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</si>
  <si>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</si>
  <si>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</si>
  <si>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</si>
  <si>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</si>
  <si>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</si>
  <si>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</si>
  <si>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</si>
  <si>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</si>
  <si>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</si>
  <si>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</si>
  <si>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</si>
  <si>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</si>
  <si>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</si>
  <si>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</si>
  <si>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</si>
  <si>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</si>
  <si>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</si>
  <si>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</si>
  <si>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</si>
  <si>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</si>
  <si>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</si>
  <si>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</si>
  <si>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</si>
  <si>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</si>
  <si>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</si>
  <si>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</si>
  <si>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</si>
  <si>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</si>
  <si>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</si>
  <si>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</si>
  <si>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</si>
  <si>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</si>
  <si>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</si>
  <si>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</si>
  <si>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</si>
  <si>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</si>
  <si>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</si>
  <si>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</si>
  <si>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</si>
  <si>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</si>
  <si>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</si>
  <si>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</si>
  <si>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</si>
  <si>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</si>
  <si>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</si>
  <si>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</si>
  <si>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</si>
  <si>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</si>
  <si>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</si>
  <si>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</si>
  <si>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</si>
  <si>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</si>
  <si>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</si>
  <si>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</si>
  <si>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</si>
  <si>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</si>
  <si>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</si>
  <si>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</si>
  <si>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</si>
  <si>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</si>
  <si>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</si>
  <si>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</si>
  <si>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</si>
  <si>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</si>
  <si>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</si>
  <si>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</si>
  <si>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</si>
  <si>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</si>
  <si>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</si>
  <si>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</si>
  <si>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</si>
  <si>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</si>
  <si>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</si>
  <si>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</si>
  <si>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</si>
  <si>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</si>
  <si>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</si>
  <si>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</si>
  <si>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</si>
  <si>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</si>
  <si>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</si>
  <si>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</si>
  <si>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</si>
  <si>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</si>
  <si>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</si>
  <si>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</si>
  <si>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</si>
  <si>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</si>
  <si>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</si>
  <si>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</si>
  <si>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</si>
  <si>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</si>
  <si>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</si>
  <si>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</si>
  <si>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</si>
  <si>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</si>
  <si>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</si>
  <si>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</si>
  <si>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</si>
  <si>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</si>
  <si>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</si>
  <si>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</si>
  <si>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</si>
  <si>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</si>
  <si>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</si>
  <si>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</si>
  <si>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</si>
  <si>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</si>
  <si>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</si>
  <si>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</si>
  <si>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</si>
  <si>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</si>
  <si>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</si>
  <si>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</si>
  <si>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</si>
  <si>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</si>
  <si>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</si>
  <si>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</si>
  <si>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</si>
  <si>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</si>
  <si>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</si>
  <si>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</si>
  <si>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</si>
  <si>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</si>
  <si>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</si>
  <si>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</si>
  <si>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</si>
  <si>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</si>
  <si>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</si>
  <si>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</si>
  <si>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</si>
  <si>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</si>
  <si>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</si>
  <si>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</si>
  <si>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</si>
  <si>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</si>
  <si>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</si>
  <si>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</si>
  <si>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</si>
  <si>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</si>
  <si>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</si>
  <si>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</si>
  <si>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</si>
  <si>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</si>
  <si>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</si>
  <si>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</si>
  <si>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</si>
  <si>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</si>
  <si>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</si>
  <si>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</si>
  <si>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</si>
  <si>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</si>
  <si>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</si>
  <si>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</si>
  <si>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</si>
  <si>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</si>
  <si>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</si>
  <si>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</si>
  <si>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</si>
  <si>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</si>
  <si>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</si>
  <si>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</si>
  <si>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</si>
  <si>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</si>
  <si>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</si>
  <si>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</si>
  <si>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</si>
  <si>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</si>
  <si>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</si>
  <si>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</si>
  <si>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</si>
  <si>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</si>
  <si>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</si>
  <si>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</si>
  <si>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</si>
  <si>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</si>
  <si>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</si>
  <si>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</si>
  <si>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</si>
  <si>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</si>
  <si>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</si>
  <si>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</si>
  <si>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</si>
  <si>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</si>
  <si>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</si>
  <si>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</si>
  <si>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</si>
  <si>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</si>
  <si>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</si>
  <si>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</si>
  <si>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</si>
  <si>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</si>
  <si>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</si>
  <si>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</si>
  <si>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</si>
  <si>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</si>
  <si>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</si>
  <si>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</si>
  <si>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</si>
  <si>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</si>
  <si>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</si>
  <si>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</si>
  <si>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</si>
  <si>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</si>
  <si>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</si>
  <si>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</si>
  <si>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</si>
  <si>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</si>
  <si>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</si>
  <si>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</si>
  <si>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</si>
  <si>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</si>
  <si>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</si>
  <si>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</si>
  <si>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</si>
  <si>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</si>
  <si>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</si>
  <si>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</si>
  <si>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</si>
  <si>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</si>
  <si>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</si>
  <si>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</si>
  <si>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</si>
  <si>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</si>
  <si>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</si>
  <si>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</si>
  <si>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</si>
  <si>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</si>
  <si>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</si>
  <si>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</si>
  <si>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</si>
  <si>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</si>
  <si>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</si>
  <si>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</si>
  <si>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</si>
  <si>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</si>
  <si>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</si>
  <si>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</si>
  <si>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</si>
  <si>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</si>
  <si>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</si>
  <si>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</si>
  <si>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</si>
  <si>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</si>
  <si>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</si>
  <si>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</si>
  <si>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</si>
  <si>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</si>
  <si>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</si>
  <si>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</si>
  <si>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</si>
  <si>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</si>
  <si>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</si>
  <si>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</si>
  <si>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</si>
  <si>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</si>
  <si>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</si>
  <si>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</si>
  <si>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</si>
  <si>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</si>
  <si>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</si>
  <si>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</si>
  <si>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</si>
  <si>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</si>
  <si>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</si>
  <si>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</si>
  <si>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</si>
  <si>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</si>
  <si>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</si>
  <si>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</si>
  <si>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</si>
  <si>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</si>
  <si>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</si>
  <si>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</si>
  <si>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</si>
  <si>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</si>
  <si>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</si>
  <si>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</si>
  <si>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</si>
  <si>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</si>
  <si>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</si>
  <si>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</si>
  <si>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</si>
  <si>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</si>
  <si>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</si>
  <si>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</si>
  <si>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</si>
  <si>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</si>
  <si>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</si>
  <si>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</si>
  <si>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</si>
  <si>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</si>
  <si>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</si>
  <si>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</si>
  <si>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</si>
  <si>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</si>
  <si>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</si>
  <si>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</si>
  <si>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</si>
  <si>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</si>
  <si>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</si>
  <si>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</si>
  <si>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</si>
  <si>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</si>
  <si>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</si>
  <si>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</si>
  <si>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</si>
  <si>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</si>
  <si>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</si>
  <si>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</si>
  <si>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</si>
  <si>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</si>
  <si>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</si>
  <si>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</si>
  <si>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</si>
  <si>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</si>
  <si>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</si>
  <si>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</si>
  <si>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</si>
  <si>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</si>
  <si>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</si>
  <si>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</si>
  <si>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</si>
  <si>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</si>
  <si>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</si>
  <si>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</si>
  <si>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</si>
  <si>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</si>
  <si>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</si>
  <si>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</si>
  <si>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</si>
  <si>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</si>
  <si>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</si>
  <si>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</si>
  <si>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</si>
  <si>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</si>
  <si>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</si>
  <si>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</si>
  <si>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</si>
  <si>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</si>
  <si>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</si>
  <si>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</si>
  <si>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</si>
  <si>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</si>
  <si>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</si>
  <si>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</si>
  <si>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</si>
  <si>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</si>
  <si>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</si>
  <si>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</si>
  <si>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</si>
  <si>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</si>
  <si>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</si>
  <si>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</si>
  <si>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</si>
  <si>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</si>
  <si>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</si>
  <si>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</si>
  <si>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</si>
  <si>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</si>
  <si>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</si>
  <si>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</si>
  <si>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</si>
  <si>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</si>
  <si>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</si>
  <si>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</si>
  <si>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</si>
  <si>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</si>
  <si>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</si>
  <si>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</si>
  <si>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</si>
  <si>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</si>
  <si>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</si>
  <si>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</si>
  <si>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</si>
  <si>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</si>
  <si>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</si>
  <si>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</si>
  <si>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</si>
  <si>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</si>
  <si>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</si>
  <si>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</si>
  <si>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</si>
  <si>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</si>
  <si>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</si>
  <si>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</si>
  <si>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</si>
  <si>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</si>
  <si>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</si>
  <si>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</si>
  <si>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</si>
  <si>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</si>
  <si>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</si>
  <si>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</si>
  <si>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</si>
  <si>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</si>
  <si>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</si>
  <si>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</si>
  <si>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</si>
  <si>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</si>
  <si>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</si>
  <si>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</si>
  <si>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</si>
  <si>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</si>
  <si>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</si>
  <si>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</si>
  <si>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</si>
  <si>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</si>
  <si>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</si>
  <si>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</si>
  <si>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</si>
  <si>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</si>
  <si>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</si>
  <si>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</si>
  <si>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</si>
  <si>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</si>
  <si>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</si>
  <si>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</si>
  <si>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</si>
  <si>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</si>
  <si>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</si>
  <si>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</si>
  <si>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</si>
  <si>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</si>
  <si>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</si>
  <si>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</si>
  <si>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</si>
  <si>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</si>
  <si>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</si>
  <si>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</si>
  <si>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</si>
  <si>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</si>
  <si>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</si>
  <si>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</si>
  <si>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</si>
  <si>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</si>
  <si>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</si>
  <si>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</si>
  <si>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</si>
  <si>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</si>
  <si>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</si>
  <si>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</si>
  <si>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</si>
  <si>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</si>
  <si>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</si>
  <si>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</si>
  <si>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</si>
  <si>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</si>
  <si>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</si>
  <si>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</si>
  <si>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</si>
  <si>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</si>
  <si>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</si>
  <si>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</si>
  <si>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</si>
  <si>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</si>
  <si>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</si>
  <si>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</si>
  <si>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</si>
  <si>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</si>
  <si>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</si>
  <si>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</si>
  <si>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</si>
  <si>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</si>
  <si>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</si>
  <si>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</si>
  <si>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</si>
  <si>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</si>
  <si>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</si>
  <si>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</si>
  <si>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</si>
  <si>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</si>
  <si>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</si>
  <si>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</si>
  <si>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</si>
  <si>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</si>
  <si>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</si>
  <si>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</si>
  <si>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</si>
  <si>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</si>
  <si>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</si>
  <si>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</si>
  <si>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</si>
  <si>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</si>
  <si>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</si>
  <si>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</si>
  <si>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</si>
  <si>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</si>
  <si>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</si>
  <si>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</si>
  <si>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</si>
  <si>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</si>
  <si>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</si>
  <si>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</si>
  <si>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</si>
  <si>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</si>
  <si>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</si>
  <si>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</si>
  <si>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</si>
  <si>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</si>
  <si>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</si>
  <si>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</si>
  <si>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</si>
  <si>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</si>
  <si>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</si>
  <si>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</si>
  <si>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</si>
  <si>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</si>
  <si>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</si>
  <si>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</si>
  <si>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</si>
  <si>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</si>
  <si>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</si>
  <si>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</si>
  <si>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</si>
  <si>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</si>
  <si>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</si>
  <si>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</si>
  <si>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</si>
  <si>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</si>
  <si>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</si>
  <si>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</si>
  <si>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</si>
  <si>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</si>
  <si>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</si>
  <si>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</si>
  <si>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</si>
  <si>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</si>
  <si>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</si>
  <si>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</si>
  <si>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</si>
  <si>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</si>
  <si>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</si>
  <si>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</si>
  <si>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</si>
  <si>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</si>
  <si>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</si>
  <si>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</si>
  <si>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</si>
  <si>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</si>
  <si>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</si>
  <si>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</si>
  <si>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</si>
  <si>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</si>
  <si>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</si>
  <si>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</si>
  <si>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</si>
  <si>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</si>
  <si>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</si>
  <si>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</si>
  <si>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</si>
  <si>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</si>
  <si>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</si>
  <si>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</si>
  <si>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</si>
  <si>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</si>
  <si>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</si>
  <si>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</si>
  <si>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</si>
  <si>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</si>
  <si>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</si>
  <si>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</si>
  <si>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</si>
  <si>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</si>
  <si>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</si>
  <si>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</si>
  <si>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</si>
  <si>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</si>
  <si>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</si>
  <si>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</si>
  <si>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</si>
  <si>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</si>
  <si>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</si>
  <si>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</si>
  <si>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</si>
  <si>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</si>
  <si>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</si>
  <si>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</si>
  <si>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</si>
  <si>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</si>
  <si>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</si>
  <si>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</si>
  <si>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</si>
  <si>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</si>
  <si>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</si>
  <si>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</si>
  <si>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</si>
  <si>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</si>
  <si>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</si>
  <si>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</si>
  <si>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</si>
  <si>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</si>
  <si>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</si>
  <si>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</si>
  <si>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</si>
  <si>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</si>
  <si>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</si>
  <si>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</si>
  <si>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</si>
  <si>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</si>
  <si>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</si>
  <si>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</si>
  <si>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</si>
  <si>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</si>
  <si>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</si>
  <si>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</si>
  <si>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</si>
  <si>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</si>
  <si>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</si>
  <si>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</si>
  <si>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</si>
  <si>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</si>
  <si>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</si>
  <si>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</si>
  <si>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</si>
  <si>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</si>
  <si>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</si>
  <si>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</si>
  <si>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</si>
  <si>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</si>
  <si>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</si>
  <si>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</si>
  <si>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</si>
  <si>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</si>
  <si>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</si>
  <si>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</si>
  <si>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</si>
  <si>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</si>
  <si>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</si>
  <si>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</si>
  <si>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</si>
  <si>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</si>
  <si>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</si>
  <si>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</si>
  <si>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</si>
  <si>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</si>
  <si>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</si>
  <si>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</si>
  <si>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</si>
  <si>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</si>
  <si>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</si>
  <si>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</si>
  <si>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</si>
  <si>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</si>
  <si>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</si>
  <si>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</si>
  <si>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</si>
  <si>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</si>
  <si>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</si>
  <si>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</si>
  <si>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</si>
  <si>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</si>
  <si>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</si>
  <si>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</si>
  <si>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</si>
  <si>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</si>
  <si>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</si>
  <si>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</si>
  <si>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</si>
  <si>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</si>
  <si>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</si>
  <si>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</si>
  <si>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</si>
  <si>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</si>
  <si>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</si>
  <si>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</si>
  <si>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</si>
  <si>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</si>
  <si>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</si>
  <si>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</si>
  <si>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</si>
  <si>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</si>
  <si>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</si>
  <si>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</si>
  <si>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</si>
  <si>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</si>
  <si>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</si>
  <si>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</si>
  <si>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</si>
  <si>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</si>
  <si>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</si>
  <si>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</si>
  <si>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</si>
  <si>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</si>
  <si>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</si>
  <si>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</si>
  <si>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</si>
  <si>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</si>
  <si>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</si>
  <si>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</si>
  <si>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</si>
  <si>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</si>
  <si>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</si>
  <si>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</si>
  <si>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</si>
  <si>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</si>
  <si>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</si>
  <si>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</si>
  <si>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</si>
  <si>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</si>
  <si>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</si>
  <si>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</si>
  <si>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</si>
  <si>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</si>
  <si>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</si>
  <si>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</si>
  <si>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</si>
  <si>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</si>
  <si>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</si>
  <si>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</si>
  <si>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</si>
  <si>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</si>
  <si>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</si>
  <si>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</si>
  <si>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</si>
  <si>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</si>
  <si>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</si>
  <si>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</si>
  <si>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</si>
  <si>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</si>
  <si>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</si>
  <si>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</si>
  <si>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</si>
  <si>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</si>
  <si>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</si>
  <si>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</si>
  <si>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</si>
  <si>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</si>
  <si>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</si>
  <si>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</si>
  <si>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</si>
  <si>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</si>
  <si>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</si>
  <si>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</si>
  <si>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</si>
  <si>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</si>
  <si>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</si>
  <si>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</si>
  <si>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</si>
  <si>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</si>
  <si>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</si>
  <si>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</si>
  <si>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</si>
  <si>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</si>
  <si>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</si>
  <si>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</si>
  <si>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</si>
  <si>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</si>
  <si>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</si>
  <si>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</si>
  <si>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</si>
  <si>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</si>
  <si>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</si>
  <si>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</si>
  <si>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</si>
  <si>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</si>
  <si>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</si>
  <si>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</si>
  <si>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</si>
  <si>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</si>
  <si>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</si>
  <si>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</si>
  <si>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</si>
  <si>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</si>
  <si>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</si>
  <si>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</si>
  <si>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</si>
  <si>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</si>
  <si>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</si>
  <si>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</si>
  <si>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</si>
  <si>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</si>
  <si>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</si>
  <si>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</si>
  <si>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</si>
  <si>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</si>
  <si>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</si>
  <si>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</si>
  <si>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</si>
  <si>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</si>
  <si>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</si>
  <si>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</si>
  <si>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</si>
  <si>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</si>
  <si>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</si>
  <si>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</si>
  <si>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</si>
  <si>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</si>
  <si>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</si>
  <si>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</si>
  <si>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</si>
  <si>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</si>
  <si>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</si>
  <si>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</si>
  <si>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</si>
  <si>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</si>
  <si>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</si>
  <si>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</si>
  <si>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</si>
  <si>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</si>
  <si>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</si>
  <si>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</si>
  <si>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</si>
  <si>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</si>
  <si>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</si>
  <si>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</si>
  <si>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</si>
  <si>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</si>
  <si>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</si>
  <si>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</si>
  <si>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</si>
  <si>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</si>
  <si>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</si>
  <si>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</si>
  <si>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</si>
  <si>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</si>
  <si>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</si>
  <si>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</si>
  <si>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</si>
  <si>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</si>
  <si>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</si>
  <si>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</si>
  <si>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</si>
  <si>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</si>
  <si>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</si>
  <si>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</si>
  <si>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</si>
  <si>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</si>
  <si>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</si>
  <si>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</si>
  <si>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</si>
  <si>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</si>
  <si>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</si>
  <si>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</si>
  <si>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</si>
  <si>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</si>
  <si>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</si>
  <si>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</si>
  <si>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</si>
  <si>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</si>
  <si>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</si>
  <si>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</si>
  <si>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</si>
  <si>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</si>
  <si>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</si>
  <si>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</si>
  <si>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</si>
  <si>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</si>
  <si>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</si>
  <si>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</si>
  <si>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</si>
  <si>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</si>
  <si>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</si>
  <si>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</si>
  <si>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</si>
  <si>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</si>
  <si>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</si>
  <si>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</si>
  <si>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</si>
  <si>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</si>
  <si>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</si>
  <si>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</si>
  <si>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</si>
  <si>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</si>
  <si>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</si>
  <si>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</si>
  <si>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</si>
  <si>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</si>
  <si>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</si>
  <si>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</si>
  <si>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</si>
  <si>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</si>
  <si>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</si>
  <si>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</si>
  <si>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</si>
  <si>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</si>
  <si>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</si>
  <si>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</si>
  <si>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</si>
  <si>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</si>
  <si>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</si>
  <si>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</si>
  <si>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</si>
  <si>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</si>
  <si>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</si>
  <si>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</si>
  <si>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</si>
  <si>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</si>
  <si>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</si>
  <si>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</si>
  <si>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</si>
  <si>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</si>
  <si>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</si>
  <si>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</si>
  <si>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</si>
  <si>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</si>
  <si>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</si>
  <si>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</si>
  <si>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</si>
  <si>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</si>
  <si>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</si>
  <si>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</si>
  <si>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</si>
  <si>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</si>
  <si>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</si>
  <si>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</si>
  <si>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</si>
  <si>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</si>
  <si>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</si>
  <si>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</si>
  <si>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</si>
  <si>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</si>
  <si>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</si>
  <si>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</si>
  <si>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</si>
  <si>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</si>
  <si>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</si>
  <si>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</si>
  <si>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</si>
  <si>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</si>
  <si>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</si>
  <si>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</si>
  <si>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</si>
  <si>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</si>
  <si>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</si>
  <si>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</si>
  <si>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</si>
  <si>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</si>
  <si>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</si>
  <si>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</si>
  <si>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</si>
  <si>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</si>
  <si>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</si>
  <si>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</si>
  <si>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</si>
  <si>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</si>
  <si>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</si>
  <si>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</si>
  <si>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</si>
  <si>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</si>
  <si>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</si>
  <si>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</si>
  <si>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</si>
  <si>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</si>
  <si>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</si>
  <si>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</si>
  <si>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</si>
  <si>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</si>
  <si>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</si>
  <si>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</si>
  <si>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</si>
  <si>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</si>
  <si>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</si>
  <si>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</si>
  <si>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</si>
  <si>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</si>
  <si>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</si>
  <si>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</si>
  <si>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</si>
  <si>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</si>
  <si>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</si>
  <si>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</si>
  <si>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</si>
  <si>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</si>
  <si>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</si>
  <si>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</si>
  <si>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</si>
  <si>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</si>
  <si>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</si>
  <si>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</si>
  <si>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</si>
  <si>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</si>
  <si>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</si>
  <si>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</si>
  <si>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</si>
  <si>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</si>
  <si>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</si>
  <si>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</si>
  <si>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</si>
  <si>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</si>
  <si>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</si>
  <si>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</si>
  <si>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</si>
  <si>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</si>
  <si>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</si>
  <si>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</si>
  <si>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</si>
  <si>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</si>
  <si>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</si>
  <si>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</si>
  <si>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</si>
  <si>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</si>
  <si>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</si>
  <si>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</si>
  <si>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</si>
  <si>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</si>
  <si>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</si>
  <si>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</si>
  <si>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</si>
  <si>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</si>
  <si>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</si>
  <si>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</si>
  <si>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</si>
  <si>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</si>
  <si>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</si>
  <si>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</si>
  <si>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</si>
  <si>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</si>
  <si>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</si>
  <si>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</si>
  <si>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</si>
  <si>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</si>
  <si>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</si>
  <si>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</si>
  <si>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</si>
  <si>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</si>
  <si>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</si>
  <si>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</si>
  <si>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</si>
  <si>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</si>
  <si>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</si>
  <si>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</si>
  <si>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</si>
  <si>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</si>
  <si>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</si>
  <si>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</si>
  <si>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</si>
  <si>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</si>
  <si>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</si>
  <si>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</si>
  <si>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</si>
  <si>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</si>
  <si>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</si>
  <si>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</si>
  <si>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</si>
  <si>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</si>
  <si>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</si>
  <si>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</si>
  <si>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</si>
  <si>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</si>
  <si>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</si>
  <si>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</si>
  <si>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</si>
  <si>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</si>
  <si>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</si>
  <si>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</si>
  <si>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</si>
  <si>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</si>
  <si>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</si>
  <si>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</si>
  <si>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</si>
  <si>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</si>
  <si>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</si>
  <si>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</si>
  <si>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</si>
  <si>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</si>
  <si>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</si>
  <si>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</si>
  <si>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</si>
  <si>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</si>
  <si>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</si>
  <si>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</si>
  <si>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</si>
  <si>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</si>
  <si>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</si>
  <si>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</si>
  <si>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</si>
  <si>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</si>
  <si>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</si>
  <si>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</si>
  <si>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</si>
  <si>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</si>
  <si>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</si>
  <si>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</si>
  <si>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</si>
  <si>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</si>
  <si>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</si>
  <si>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</si>
  <si>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</si>
  <si>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</si>
  <si>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</si>
  <si>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</si>
  <si>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</si>
  <si>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</si>
  <si>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</si>
  <si>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</si>
  <si>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</si>
  <si>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</si>
  <si>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</si>
  <si>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</si>
  <si>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</si>
  <si>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</si>
  <si>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</si>
  <si>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</si>
  <si>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</si>
  <si>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</si>
  <si>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</si>
  <si>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</si>
  <si>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</si>
  <si>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</si>
  <si>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</si>
  <si>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</si>
  <si>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</si>
  <si>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</si>
  <si>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</si>
  <si>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</si>
  <si>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</si>
  <si>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</si>
  <si>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</si>
  <si>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</si>
  <si>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</si>
  <si>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</si>
  <si>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</si>
  <si>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</si>
  <si>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</si>
  <si>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</si>
  <si>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</si>
  <si>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</si>
  <si>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</si>
  <si>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</si>
  <si>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</si>
  <si>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</si>
  <si>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</si>
  <si>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</si>
  <si>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</si>
  <si>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</si>
  <si>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</si>
  <si>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</si>
  <si>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</si>
  <si>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</si>
  <si>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</si>
  <si>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</si>
  <si>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</si>
  <si>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</si>
  <si>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</si>
  <si>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</si>
  <si>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</si>
  <si>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</si>
  <si>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</si>
  <si>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</si>
  <si>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</si>
  <si>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</si>
  <si>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</si>
  <si>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</si>
  <si>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</si>
  <si>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</si>
  <si>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</si>
  <si>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</si>
  <si>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</si>
  <si>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</si>
  <si>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</si>
  <si>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</si>
  <si>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</si>
  <si>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</si>
  <si>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</si>
  <si>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</si>
  <si>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</si>
  <si>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</si>
  <si>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</si>
  <si>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</si>
  <si>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</si>
  <si>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</si>
  <si>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</si>
  <si>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</si>
  <si>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</si>
  <si>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</si>
  <si>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</si>
  <si>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</si>
  <si>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</si>
  <si>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</si>
  <si>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</si>
  <si>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</si>
  <si>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</si>
  <si>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</si>
  <si>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</si>
  <si>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</si>
  <si>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</si>
  <si>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</si>
  <si>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</si>
  <si>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</si>
  <si>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</si>
  <si>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</si>
  <si>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</si>
  <si>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</si>
  <si>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</si>
  <si>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</si>
  <si>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</si>
  <si>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</si>
  <si>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</si>
  <si>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</si>
  <si>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</si>
  <si>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</si>
  <si>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</si>
  <si>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</si>
  <si>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</si>
  <si>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</si>
  <si>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</si>
  <si>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</si>
  <si>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</si>
  <si>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</si>
  <si>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</si>
  <si>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</si>
  <si>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</si>
  <si>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</si>
  <si>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</si>
  <si>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</si>
  <si>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</si>
  <si>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</si>
  <si>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</si>
  <si>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</si>
  <si>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</si>
  <si>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</si>
  <si>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</si>
  <si>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</si>
  <si>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</si>
  <si>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</si>
  <si>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</si>
  <si>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</si>
  <si>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</si>
  <si>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</si>
  <si>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</si>
  <si>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</si>
  <si>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</si>
  <si>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</si>
  <si>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</si>
  <si>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</si>
  <si>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</si>
  <si>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</si>
  <si>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</si>
  <si>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</si>
  <si>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</si>
  <si>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</si>
  <si>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</si>
  <si>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</si>
  <si>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</si>
  <si>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</si>
  <si>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</si>
  <si>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</si>
  <si>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</si>
  <si>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</si>
  <si>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</si>
  <si>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</si>
  <si>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</si>
  <si>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</si>
  <si>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</si>
  <si>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</si>
  <si>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</si>
  <si>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</si>
  <si>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</si>
  <si>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</si>
  <si>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</si>
  <si>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</si>
  <si>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</si>
  <si>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</si>
  <si>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</si>
  <si>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</si>
  <si>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</si>
  <si>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</si>
  <si>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</si>
  <si>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</si>
  <si>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</si>
  <si>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</si>
  <si>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</si>
  <si>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</si>
  <si>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</si>
  <si>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</si>
  <si>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</si>
  <si>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</si>
  <si>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</si>
  <si>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</si>
  <si>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</si>
  <si>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</si>
  <si>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</si>
  <si>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</si>
  <si>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</si>
  <si>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</si>
  <si>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</si>
  <si>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</si>
  <si>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</si>
  <si>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</si>
  <si>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</si>
  <si>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</si>
  <si>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</si>
  <si>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</si>
  <si>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</si>
  <si>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</si>
  <si>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</si>
  <si>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</si>
  <si>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</si>
  <si>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</si>
  <si>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</si>
  <si>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</si>
  <si>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</si>
  <si>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</si>
  <si>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</si>
  <si>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</si>
  <si>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</si>
  <si>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</si>
  <si>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</si>
  <si>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</si>
  <si>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</si>
  <si>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</si>
  <si>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</si>
  <si>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</si>
  <si>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</si>
  <si>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</si>
  <si>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</si>
  <si>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</si>
  <si>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</si>
  <si>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</si>
  <si>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</si>
  <si>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</si>
  <si>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</si>
  <si>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</si>
  <si>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</si>
  <si>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</si>
  <si>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</si>
  <si>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</si>
  <si>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</si>
  <si>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</si>
  <si>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</si>
  <si>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</si>
  <si>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</si>
  <si>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</si>
  <si>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</si>
  <si>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</si>
  <si>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</si>
  <si>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</si>
  <si>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</si>
  <si>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</si>
  <si>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</si>
  <si>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</si>
  <si>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</si>
  <si>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</si>
  <si>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</si>
  <si>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</si>
  <si>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</si>
  <si>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</si>
  <si>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</si>
  <si>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</si>
  <si>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</si>
  <si>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</si>
  <si>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</si>
  <si>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</si>
  <si>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</si>
  <si>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</si>
  <si>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</si>
  <si>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</si>
  <si>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</si>
  <si>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</si>
  <si>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</si>
  <si>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</si>
  <si>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</si>
  <si>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</si>
  <si>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</si>
  <si>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</si>
  <si>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</si>
  <si>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</si>
  <si>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</si>
  <si>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</si>
  <si>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</si>
  <si>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</si>
  <si>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</si>
  <si>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</si>
  <si>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</si>
  <si>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</si>
  <si>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</si>
  <si>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</si>
  <si>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</si>
  <si>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</si>
  <si>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</si>
  <si>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</si>
  <si>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</si>
  <si>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</si>
  <si>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</si>
  <si>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</si>
  <si>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</si>
  <si>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</si>
  <si>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</si>
  <si>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</si>
  <si>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</si>
  <si>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</si>
  <si>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</si>
  <si>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</si>
  <si>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</si>
  <si>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</si>
  <si>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</si>
  <si>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</si>
  <si>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</si>
  <si>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</si>
  <si>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</si>
  <si>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</si>
  <si>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</si>
  <si>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</si>
  <si>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</si>
  <si>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</si>
  <si>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</si>
  <si>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</si>
  <si>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</si>
  <si>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</si>
  <si>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</si>
  <si>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</si>
  <si>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</si>
  <si>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</si>
  <si>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</si>
  <si>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</si>
  <si>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</si>
  <si>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</si>
  <si>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</si>
  <si>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</si>
  <si>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</si>
  <si>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</si>
  <si>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</si>
  <si>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</si>
  <si>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</si>
  <si>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</si>
  <si>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</si>
  <si>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</si>
  <si>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</si>
  <si>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</si>
  <si>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</si>
  <si>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</si>
  <si>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</si>
  <si>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</si>
  <si>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</si>
  <si>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</si>
  <si>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</si>
  <si>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</si>
  <si>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</si>
  <si>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</si>
  <si>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</si>
  <si>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</si>
  <si>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</si>
  <si>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</si>
  <si>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</si>
  <si>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</si>
  <si>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</si>
  <si>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</si>
  <si>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</si>
  <si>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</si>
  <si>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</si>
  <si>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</si>
  <si>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</si>
  <si>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</si>
  <si>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</si>
  <si>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</si>
  <si>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</si>
  <si>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</si>
  <si>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</si>
  <si>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</si>
  <si>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</si>
  <si>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</si>
  <si>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</si>
  <si>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</si>
  <si>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</si>
  <si>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</si>
  <si>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</si>
  <si>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</si>
  <si>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</si>
  <si>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</si>
  <si>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</si>
  <si>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</si>
  <si>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</si>
  <si>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</si>
  <si>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</si>
  <si>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</si>
  <si>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</si>
  <si>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</si>
  <si>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</si>
  <si>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</si>
  <si>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</si>
  <si>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</si>
  <si>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</si>
  <si>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</si>
  <si>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</si>
  <si>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</si>
  <si>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</si>
  <si>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</si>
  <si>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</si>
  <si>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</si>
  <si>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</si>
  <si>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</si>
  <si>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</si>
  <si>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</si>
  <si>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</si>
  <si>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</si>
  <si>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</si>
  <si>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</si>
  <si>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</si>
  <si>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</si>
  <si>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</si>
  <si>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</si>
  <si>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</si>
  <si>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</si>
  <si>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</si>
  <si>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</si>
  <si>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</si>
  <si>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</si>
  <si>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</si>
  <si>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</si>
  <si>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</si>
  <si>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</si>
  <si>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</si>
  <si>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</si>
  <si>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</si>
  <si>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</si>
  <si>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</si>
  <si>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</si>
  <si>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</si>
  <si>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</si>
  <si>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</si>
  <si>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</si>
  <si>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</si>
  <si>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</si>
  <si>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</si>
  <si>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</si>
  <si>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</si>
  <si>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</si>
  <si>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</si>
  <si>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</si>
  <si>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</si>
  <si>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</si>
  <si>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</si>
  <si>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</si>
  <si>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</si>
  <si>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</si>
  <si>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</si>
  <si>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</si>
  <si>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</si>
  <si>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</si>
  <si>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</si>
  <si>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</si>
  <si>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</si>
  <si>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</si>
  <si>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</si>
  <si>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</si>
  <si>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</si>
  <si>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</si>
  <si>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</si>
  <si>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</si>
  <si>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</si>
  <si>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</si>
  <si>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</si>
  <si>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</si>
  <si>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</si>
  <si>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</si>
  <si>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</si>
  <si>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</si>
  <si>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</si>
  <si>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</si>
  <si>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</si>
  <si>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</si>
  <si>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</si>
  <si>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</si>
  <si>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</si>
  <si>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</si>
  <si>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</si>
  <si>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</si>
  <si>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</si>
  <si>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</si>
  <si>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</si>
  <si>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</si>
  <si>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</si>
  <si>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</si>
  <si>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</si>
  <si>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</si>
  <si>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</si>
  <si>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</si>
  <si>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</si>
  <si>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</si>
  <si>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</si>
  <si>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</si>
  <si>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</si>
  <si>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</si>
  <si>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</si>
  <si>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</si>
  <si>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</si>
  <si>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</si>
  <si>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</si>
  <si>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</si>
  <si>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</si>
  <si>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</si>
  <si>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</si>
  <si>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</si>
  <si>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</si>
  <si>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</si>
  <si>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</si>
  <si>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</si>
  <si>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</si>
  <si>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</si>
  <si>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</si>
  <si>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</si>
  <si>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</si>
  <si>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</si>
  <si>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</si>
  <si>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</si>
  <si>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</si>
  <si>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</si>
  <si>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</si>
  <si>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</si>
  <si>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</si>
  <si>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</si>
  <si>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</si>
  <si>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</si>
  <si>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</si>
  <si>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</si>
  <si>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</si>
  <si>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</si>
  <si>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</si>
  <si>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</si>
  <si>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</si>
  <si>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</si>
  <si>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</si>
  <si>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</si>
  <si>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</si>
  <si>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</si>
  <si>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</si>
  <si>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</si>
  <si>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</si>
  <si>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</si>
  <si>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</si>
  <si>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</si>
  <si>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</si>
  <si>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</si>
  <si>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</si>
  <si>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</si>
  <si>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</si>
  <si>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</si>
  <si>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</si>
  <si>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</si>
  <si>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</si>
  <si>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</si>
  <si>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</si>
  <si>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</si>
  <si>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</si>
  <si>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</si>
  <si>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</si>
  <si>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</si>
  <si>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</si>
  <si>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</si>
  <si>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</si>
  <si>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</si>
  <si>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</si>
  <si>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</si>
  <si>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</si>
  <si>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</si>
  <si>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</si>
  <si>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</si>
  <si>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</si>
  <si>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</si>
  <si>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</si>
  <si>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</si>
  <si>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</si>
  <si>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</si>
  <si>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</si>
  <si>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</si>
  <si>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</si>
  <si>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</si>
  <si>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</si>
  <si>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</si>
  <si>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</si>
  <si>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</si>
  <si>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</si>
  <si>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</si>
  <si>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</si>
  <si>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</si>
  <si>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</si>
  <si>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</si>
  <si>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</si>
  <si>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</si>
  <si>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</si>
  <si>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</si>
  <si>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</si>
  <si>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</si>
  <si>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</si>
  <si>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</si>
  <si>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</si>
  <si>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</si>
  <si>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</si>
  <si>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</si>
  <si>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</si>
  <si>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</si>
  <si>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</si>
  <si>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</si>
  <si>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</si>
  <si>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</si>
  <si>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</si>
  <si>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</si>
  <si>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</si>
  <si>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</si>
  <si>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</si>
  <si>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</si>
  <si>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</si>
  <si>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</si>
  <si>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</si>
  <si>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</si>
  <si>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</si>
  <si>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</si>
  <si>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</si>
  <si>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</si>
  <si>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</si>
  <si>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</si>
  <si>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</si>
  <si>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</si>
  <si>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</si>
  <si>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</si>
  <si>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</si>
  <si>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</si>
  <si>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</si>
  <si>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</si>
  <si>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</si>
  <si>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</si>
  <si>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</si>
  <si>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</si>
  <si>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</si>
  <si>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</si>
  <si>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</si>
  <si>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</si>
  <si>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</si>
  <si>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</si>
  <si>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</si>
  <si>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</si>
  <si>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</si>
  <si>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</si>
  <si>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</si>
  <si>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</si>
  <si>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</si>
  <si>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</si>
  <si>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</si>
  <si>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</si>
  <si>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</si>
  <si>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</si>
  <si>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</si>
  <si>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</si>
  <si>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</si>
  <si>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</si>
  <si>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</si>
  <si>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</si>
  <si>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</si>
  <si>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</si>
  <si>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</si>
  <si>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</si>
  <si>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</si>
  <si>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</si>
  <si>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</si>
  <si>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</si>
  <si>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</si>
  <si>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</si>
  <si>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</si>
  <si>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</si>
  <si>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</si>
  <si>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</si>
  <si>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</si>
  <si>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</si>
  <si>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</si>
  <si>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</si>
  <si>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</si>
  <si>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</si>
  <si>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</si>
  <si>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</si>
  <si>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</si>
  <si>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</si>
  <si>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</si>
  <si>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</si>
  <si>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</si>
  <si>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</si>
  <si>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</si>
  <si>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</si>
  <si>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</si>
  <si>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</si>
  <si>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</si>
  <si>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</si>
  <si>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</si>
  <si>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</si>
  <si>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</si>
  <si>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</si>
  <si>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</si>
  <si>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</si>
  <si>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</si>
  <si>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</si>
  <si>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</si>
  <si>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</si>
  <si>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</si>
  <si>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</si>
  <si>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</si>
  <si>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</si>
  <si>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</si>
  <si>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</si>
  <si>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</si>
  <si>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</si>
  <si>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</si>
  <si>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</si>
  <si>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</si>
  <si>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</si>
  <si>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</si>
  <si>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</si>
  <si>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</si>
  <si>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</si>
  <si>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</si>
  <si>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</si>
  <si>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</si>
  <si>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</si>
  <si>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</si>
  <si>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</si>
  <si>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</si>
  <si>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</si>
  <si>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</si>
  <si>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</si>
  <si>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</si>
  <si>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</si>
  <si>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</si>
  <si>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</si>
  <si>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</si>
  <si>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</si>
  <si>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</si>
  <si>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</si>
  <si>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</si>
  <si>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</si>
  <si>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</si>
  <si>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</si>
  <si>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</si>
  <si>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</si>
  <si>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</si>
  <si>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</si>
  <si>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</si>
  <si>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</si>
  <si>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</si>
  <si>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</si>
  <si>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</si>
  <si>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</si>
  <si>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</si>
  <si>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</si>
  <si>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</si>
  <si>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</si>
  <si>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</si>
  <si>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</si>
  <si>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</si>
  <si>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</si>
  <si>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</si>
  <si>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</si>
  <si>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</si>
  <si>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</si>
  <si>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</si>
  <si>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</si>
  <si>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</si>
  <si>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</si>
  <si>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</si>
  <si>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</si>
  <si>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</si>
  <si>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</si>
  <si>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</si>
  <si>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</si>
  <si>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</si>
  <si>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</si>
  <si>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</si>
  <si>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</si>
  <si>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</si>
  <si>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</si>
  <si>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</si>
  <si>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</si>
  <si>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</si>
  <si>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</si>
  <si>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</si>
  <si>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</si>
  <si>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</si>
  <si>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</si>
  <si>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</si>
  <si>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</si>
  <si>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</si>
  <si>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</si>
  <si>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</si>
  <si>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</si>
  <si>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</si>
  <si>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</si>
  <si>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</si>
  <si>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</si>
  <si>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</si>
  <si>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</si>
  <si>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</si>
  <si>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</si>
  <si>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</si>
  <si>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</si>
  <si>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</si>
  <si>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</si>
  <si>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</si>
  <si>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</si>
  <si>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</si>
  <si>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</si>
  <si>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</si>
  <si>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</si>
  <si>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</si>
  <si>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</si>
  <si>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</si>
  <si>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</si>
  <si>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</si>
  <si>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</si>
  <si>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</si>
  <si>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</si>
  <si>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</si>
  <si>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</si>
  <si>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</si>
  <si>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</si>
  <si>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</si>
  <si>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</si>
  <si>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</si>
  <si>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</si>
  <si>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</si>
  <si>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</si>
  <si>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</si>
  <si>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</si>
  <si>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</si>
  <si>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</si>
  <si>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</si>
  <si>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</si>
  <si>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</si>
  <si>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</si>
  <si>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</si>
  <si>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</si>
  <si>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</si>
  <si>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</si>
  <si>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</si>
  <si>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</si>
  <si>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</si>
  <si>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</si>
  <si>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</si>
  <si>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</si>
  <si>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</si>
  <si>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</si>
  <si>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</si>
  <si>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</si>
  <si>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</si>
  <si>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</si>
  <si>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</si>
  <si>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</si>
  <si>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</si>
  <si>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</si>
  <si>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</si>
  <si>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</si>
  <si>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</si>
  <si>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</si>
  <si>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</si>
  <si>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</si>
  <si>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</si>
  <si>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</si>
  <si>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</si>
  <si>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</si>
  <si>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</si>
  <si>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</si>
  <si>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</si>
  <si>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</si>
  <si>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</si>
  <si>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</si>
  <si>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</si>
  <si>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</si>
  <si>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</si>
  <si>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</si>
  <si>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</si>
  <si>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</si>
  <si>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</si>
  <si>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</si>
  <si>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</si>
  <si>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</si>
  <si>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</si>
  <si>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</si>
  <si>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</si>
  <si>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</si>
  <si>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</si>
  <si>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</si>
  <si>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</si>
  <si>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</si>
  <si>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</si>
  <si>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</si>
  <si>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</si>
  <si>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</si>
  <si>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</si>
  <si>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</si>
  <si>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</si>
  <si>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</si>
  <si>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</si>
  <si>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</si>
  <si>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</si>
  <si>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</si>
  <si>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</si>
  <si>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</si>
  <si>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</si>
  <si>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</si>
  <si>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</si>
  <si>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</si>
  <si>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</si>
  <si>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</si>
  <si>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</si>
  <si>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</si>
  <si>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</si>
  <si>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</si>
  <si>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</si>
  <si>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</si>
  <si>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</si>
  <si>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</si>
  <si>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</si>
  <si>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</si>
  <si>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</si>
  <si>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</si>
  <si>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</si>
  <si>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</si>
  <si>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</si>
  <si>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</si>
  <si>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</si>
  <si>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</si>
  <si>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</si>
  <si>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</si>
  <si>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</si>
  <si>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</si>
  <si>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</si>
  <si>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</si>
  <si>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</si>
  <si>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</si>
  <si>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</si>
  <si>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</si>
  <si>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</si>
  <si>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</si>
  <si>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</si>
  <si>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</si>
  <si>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</si>
  <si>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</si>
  <si>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</si>
  <si>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</si>
  <si>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</si>
  <si>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</si>
  <si>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</si>
  <si>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</si>
  <si>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</si>
  <si>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</si>
  <si>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</si>
  <si>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</si>
  <si>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</si>
  <si>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</si>
  <si>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</si>
  <si>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</si>
  <si>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</si>
  <si>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</si>
  <si>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</si>
  <si>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</si>
  <si>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</si>
  <si>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</si>
  <si>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</si>
  <si>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</si>
  <si>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</si>
  <si>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</si>
  <si>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</si>
  <si>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</si>
  <si>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</si>
  <si>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</si>
  <si>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</si>
  <si>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</si>
  <si>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</si>
  <si>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</si>
  <si>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</si>
  <si>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</si>
  <si>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</si>
  <si>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</si>
  <si>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</si>
  <si>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</si>
  <si>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</si>
  <si>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</si>
  <si>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</si>
  <si>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</si>
  <si>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</si>
  <si>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</si>
  <si>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</si>
  <si>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</si>
  <si>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</si>
  <si>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</si>
  <si>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</si>
  <si>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</si>
  <si>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</si>
  <si>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</si>
  <si>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</si>
  <si>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</si>
  <si>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</si>
  <si>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</si>
  <si>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</si>
  <si>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</si>
  <si>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</si>
  <si>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</si>
  <si>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</si>
  <si>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</si>
  <si>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</si>
  <si>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</si>
  <si>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</si>
  <si>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</si>
  <si>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</si>
  <si>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</si>
  <si>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</si>
  <si>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</si>
  <si>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</si>
  <si>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</si>
  <si>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</si>
  <si>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</si>
  <si>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</si>
  <si>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</si>
  <si>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</si>
  <si>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</si>
  <si>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</si>
  <si>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</si>
  <si>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</si>
  <si>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</si>
  <si>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</si>
  <si>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</si>
  <si>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</si>
  <si>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</si>
  <si>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</si>
  <si>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</si>
  <si>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</si>
  <si>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</si>
  <si>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</si>
  <si>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</si>
  <si>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</si>
  <si>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</si>
  <si>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</si>
  <si>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</si>
  <si>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</si>
  <si>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</si>
  <si>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</si>
  <si>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</si>
  <si>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</si>
  <si>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</si>
  <si>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</si>
  <si>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</si>
  <si>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</si>
  <si>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</si>
  <si>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</si>
  <si>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</si>
  <si>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</si>
  <si>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</si>
  <si>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</si>
  <si>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</si>
  <si>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</si>
  <si>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</si>
  <si>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</si>
  <si>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</si>
  <si>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</si>
  <si>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</si>
  <si>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</si>
  <si>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</si>
  <si>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</si>
  <si>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</si>
  <si>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</si>
  <si>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</si>
  <si>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</si>
  <si>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</si>
  <si>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</si>
  <si>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</si>
  <si>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</si>
  <si>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</si>
  <si>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</si>
  <si>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</si>
  <si>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</si>
  <si>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</si>
  <si>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</si>
  <si>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</si>
  <si>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</si>
  <si>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</si>
  <si>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</si>
  <si>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</si>
  <si>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</si>
  <si>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</si>
  <si>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</si>
  <si>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</si>
  <si>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</si>
  <si>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</si>
  <si>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</si>
  <si>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</si>
  <si>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</si>
  <si>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</si>
  <si>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</si>
  <si>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</si>
  <si>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</si>
  <si>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</si>
  <si>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</si>
  <si>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</si>
  <si>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</si>
  <si>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</si>
  <si>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</si>
  <si>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</si>
  <si>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</si>
  <si>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</si>
  <si>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</si>
  <si>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</si>
  <si>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</si>
  <si>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</si>
  <si>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</si>
  <si>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</si>
  <si>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</si>
  <si>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</si>
  <si>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</si>
  <si>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</si>
  <si>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</si>
  <si>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</si>
  <si>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</si>
  <si>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</si>
  <si>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</si>
  <si>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</si>
  <si>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</si>
  <si>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</si>
  <si>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</si>
  <si>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</si>
  <si>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</si>
  <si>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</si>
  <si>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</si>
  <si>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</si>
  <si>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</si>
  <si>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</si>
  <si>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</si>
  <si>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</si>
  <si>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</si>
  <si>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</si>
  <si>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</si>
  <si>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</si>
  <si>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</si>
  <si>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</si>
  <si>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</si>
  <si>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</si>
  <si>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</si>
  <si>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</si>
  <si>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</si>
  <si>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</si>
  <si>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</si>
  <si>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</si>
  <si>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</si>
  <si>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</si>
  <si>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</si>
  <si>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</si>
  <si>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</si>
  <si>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</si>
  <si>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</si>
  <si>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</si>
  <si>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</si>
  <si>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</si>
  <si>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</si>
  <si>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</si>
  <si>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</si>
  <si>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</si>
  <si>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</si>
  <si>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</si>
  <si>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</si>
  <si>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</si>
  <si>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</si>
  <si>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</si>
  <si>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</si>
  <si>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</si>
  <si>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</si>
  <si>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</si>
  <si>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</si>
  <si>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</si>
  <si>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</si>
  <si>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</si>
  <si>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</si>
  <si>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</si>
  <si>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</si>
  <si>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</si>
  <si>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</si>
  <si>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</si>
  <si>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</si>
  <si>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</si>
  <si>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</si>
  <si>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</si>
  <si>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</si>
  <si>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</si>
  <si>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</si>
  <si>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</si>
  <si>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</si>
  <si>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</si>
  <si>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</si>
  <si>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</si>
  <si>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</si>
  <si>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</si>
  <si>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</si>
  <si>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</si>
  <si>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</si>
  <si>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</si>
  <si>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</si>
  <si>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</si>
  <si>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</si>
  <si>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</si>
  <si>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</si>
  <si>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</si>
  <si>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</si>
  <si>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</si>
  <si>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</si>
  <si>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</si>
  <si>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</si>
  <si>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</si>
  <si>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</si>
  <si>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</si>
  <si>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</si>
  <si>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</si>
  <si>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</si>
  <si>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</si>
  <si>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</si>
  <si>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</si>
  <si>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</si>
  <si>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</si>
  <si>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</si>
  <si>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</si>
  <si>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</si>
  <si>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</si>
  <si>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</si>
  <si>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</si>
  <si>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</si>
  <si>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</si>
  <si>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</si>
  <si>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</si>
  <si>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</si>
  <si>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</si>
  <si>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</si>
  <si>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</si>
  <si>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</si>
  <si>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</si>
  <si>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</si>
  <si>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</si>
  <si>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</si>
  <si>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</si>
  <si>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</si>
  <si>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</si>
  <si>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</si>
  <si>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</si>
  <si>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</si>
  <si>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</si>
  <si>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</si>
  <si>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</si>
  <si>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</si>
  <si>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</si>
  <si>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</si>
  <si>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</si>
  <si>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</si>
  <si>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</si>
  <si>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</si>
  <si>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</si>
  <si>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</si>
  <si>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</si>
  <si>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</si>
  <si>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</si>
  <si>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</si>
  <si>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</si>
  <si>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</si>
  <si>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</si>
  <si>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</si>
  <si>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</si>
  <si>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</si>
  <si>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</si>
  <si>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</si>
  <si>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</si>
  <si>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</si>
  <si>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</si>
  <si>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</si>
  <si>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</si>
  <si>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</si>
  <si>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</si>
  <si>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</si>
  <si>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</si>
  <si>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</si>
  <si>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</si>
  <si>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</si>
  <si>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</si>
  <si>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</si>
  <si>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</si>
  <si>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</si>
  <si>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</si>
  <si>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</si>
  <si>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</si>
  <si>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</si>
  <si>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</si>
  <si>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</si>
  <si>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</si>
  <si>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</si>
  <si>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</si>
  <si>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</si>
  <si>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</si>
  <si>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</si>
  <si>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</si>
  <si>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</si>
  <si>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</si>
  <si>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</si>
  <si>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</si>
  <si>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</si>
  <si>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</si>
  <si>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</si>
  <si>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</si>
  <si>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</si>
  <si>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</si>
  <si>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</si>
  <si>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</si>
  <si>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</si>
  <si>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</si>
  <si>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</si>
  <si>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</si>
  <si>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</si>
  <si>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</si>
  <si>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</si>
  <si>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</si>
  <si>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</si>
  <si>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</si>
  <si>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</si>
  <si>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</si>
  <si>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</si>
  <si>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</si>
  <si>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</si>
  <si>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</si>
  <si>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</si>
  <si>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</si>
  <si>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</si>
  <si>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</si>
  <si>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</si>
  <si>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</si>
  <si>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</si>
  <si>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</si>
  <si>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</si>
  <si>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</si>
  <si>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</si>
  <si>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</si>
  <si>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</si>
  <si>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</si>
  <si>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</si>
  <si>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</si>
  <si>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</si>
  <si>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</si>
  <si>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</si>
  <si>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</si>
  <si>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</si>
  <si>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</si>
  <si>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</si>
  <si>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</si>
  <si>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</si>
  <si>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</si>
  <si>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</si>
  <si>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</si>
  <si>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</si>
  <si>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</si>
  <si>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</si>
  <si>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</si>
  <si>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</si>
  <si>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</si>
  <si>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</si>
  <si>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</si>
  <si>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</si>
  <si>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</si>
  <si>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</si>
  <si>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</si>
  <si>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</si>
  <si>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</si>
  <si>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</si>
  <si>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</si>
  <si>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</si>
  <si>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</si>
  <si>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</si>
  <si>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</si>
  <si>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</si>
  <si>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</si>
  <si>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</si>
  <si>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</si>
  <si>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</si>
  <si>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</si>
  <si>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</si>
  <si>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</si>
  <si>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</si>
  <si>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</si>
  <si>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</si>
  <si>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</si>
  <si>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</si>
  <si>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</si>
  <si>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</si>
  <si>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</si>
  <si>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</si>
  <si>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</si>
  <si>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</si>
  <si>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</si>
  <si>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</si>
  <si>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</si>
  <si>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</si>
  <si>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</si>
  <si>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</si>
  <si>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</si>
  <si>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</si>
  <si>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</si>
  <si>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</si>
  <si>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</si>
  <si>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</si>
  <si>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</si>
  <si>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</si>
  <si>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</si>
  <si>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</si>
  <si>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</si>
  <si>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</si>
  <si>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</si>
  <si>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</si>
  <si>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</si>
  <si>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</si>
  <si>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</si>
  <si>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</si>
  <si>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</si>
  <si>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</si>
  <si>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</si>
  <si>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</si>
  <si>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</si>
  <si>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</si>
  <si>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</si>
  <si>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</si>
  <si>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</si>
  <si>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</si>
  <si>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</si>
  <si>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</si>
  <si>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</si>
  <si>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</si>
  <si>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</si>
  <si>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</si>
  <si>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</si>
  <si>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</si>
  <si>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</si>
  <si>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</si>
  <si>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</si>
  <si>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</si>
  <si>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</si>
  <si>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</si>
  <si>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</si>
  <si>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</si>
  <si>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</si>
  <si>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</si>
  <si>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</si>
  <si>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</si>
  <si>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</si>
  <si>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</si>
  <si>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</si>
  <si>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</si>
  <si>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</si>
  <si>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</si>
  <si>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</si>
  <si>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</si>
  <si>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</si>
  <si>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</si>
  <si>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</si>
  <si>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</si>
  <si>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</si>
  <si>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</si>
  <si>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</si>
  <si>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</si>
  <si>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</si>
  <si>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</si>
  <si>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</si>
  <si>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</si>
  <si>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</si>
  <si>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</si>
  <si>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</si>
  <si>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</si>
  <si>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</si>
  <si>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</si>
  <si>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</si>
  <si>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</si>
  <si>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</si>
  <si>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</si>
  <si>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</si>
  <si>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</si>
  <si>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</si>
  <si>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</si>
  <si>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</si>
  <si>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</si>
  <si>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</si>
  <si>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</si>
  <si>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</si>
  <si>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</si>
  <si>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</si>
  <si>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</si>
  <si>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</si>
  <si>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</si>
  <si>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</si>
  <si>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</si>
  <si>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</si>
  <si>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</si>
  <si>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</si>
  <si>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</si>
  <si>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</si>
  <si>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</si>
  <si>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</si>
  <si>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</si>
  <si>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</si>
  <si>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</si>
  <si>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</si>
  <si>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</si>
  <si>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</si>
  <si>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</si>
  <si>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</si>
  <si>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</si>
  <si>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</si>
  <si>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</si>
  <si>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</si>
  <si>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</si>
  <si>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</si>
  <si>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</si>
  <si>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</si>
  <si>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</si>
  <si>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</si>
  <si>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</si>
  <si>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</si>
  <si>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</si>
  <si>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</si>
  <si>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</si>
  <si>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</si>
  <si>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</si>
  <si>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</si>
  <si>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</si>
  <si>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</si>
  <si>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</si>
  <si>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</si>
  <si>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</si>
  <si>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</si>
  <si>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</si>
  <si>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</si>
  <si>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</si>
  <si>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</si>
  <si>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</si>
  <si>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</si>
  <si>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</si>
  <si>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</si>
  <si>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</si>
  <si>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</si>
  <si>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</si>
  <si>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</si>
  <si>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</si>
  <si>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</si>
  <si>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</si>
  <si>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</si>
  <si>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</si>
  <si>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</si>
  <si>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</si>
  <si>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</si>
  <si>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</si>
  <si>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</si>
  <si>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</si>
  <si>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</si>
  <si>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</si>
  <si>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</si>
  <si>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</si>
  <si>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</si>
  <si>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</si>
  <si>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</si>
  <si>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</si>
  <si>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</si>
  <si>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</si>
  <si>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</si>
  <si>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</si>
  <si>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</si>
  <si>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</si>
  <si>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</si>
  <si>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</si>
  <si>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</si>
  <si>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</si>
  <si>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</si>
  <si>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</si>
  <si>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</si>
  <si>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</si>
  <si>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</si>
  <si>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</si>
  <si>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</si>
  <si>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</si>
  <si>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</si>
  <si>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</si>
  <si>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</si>
  <si>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</si>
  <si>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</si>
  <si>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</si>
  <si>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</si>
  <si>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</si>
  <si>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</si>
  <si>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</si>
  <si>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</si>
  <si>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</si>
  <si>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</si>
  <si>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</si>
  <si>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</si>
  <si>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</si>
  <si>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</si>
  <si>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</si>
  <si>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</si>
  <si>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</si>
  <si>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</si>
  <si>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</si>
  <si>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</si>
  <si>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</si>
  <si>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</si>
  <si>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</si>
  <si>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</si>
  <si>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</si>
  <si>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</si>
  <si>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</si>
  <si>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</si>
  <si>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</si>
  <si>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</si>
  <si>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</si>
  <si>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</si>
  <si>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</si>
  <si>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</si>
  <si>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</si>
  <si>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</si>
  <si>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</si>
  <si>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</si>
  <si>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</si>
  <si>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</si>
  <si>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</si>
  <si>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</si>
  <si>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</si>
  <si>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</si>
  <si>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</si>
  <si>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</si>
  <si>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</si>
  <si>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</si>
  <si>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</si>
  <si>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</si>
  <si>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</si>
  <si>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</si>
  <si>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</si>
  <si>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</si>
  <si>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</si>
  <si>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</si>
  <si>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</si>
  <si>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</si>
  <si>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</si>
  <si>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</si>
  <si>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</si>
  <si>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</si>
  <si>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</si>
  <si>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</si>
  <si>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</si>
  <si>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</si>
  <si>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</si>
  <si>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</si>
  <si>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</si>
  <si>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</si>
  <si>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</si>
  <si>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</si>
  <si>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</si>
  <si>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</si>
  <si>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</si>
  <si>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</si>
  <si>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</si>
  <si>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</si>
  <si>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</si>
  <si>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</si>
  <si>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</si>
  <si>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</si>
  <si>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</si>
  <si>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</si>
  <si>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</si>
  <si>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</si>
  <si>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</si>
  <si>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</si>
  <si>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</si>
  <si>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</si>
  <si>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</si>
  <si>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</si>
  <si>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</si>
  <si>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</si>
  <si>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</si>
  <si>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</si>
  <si>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</si>
  <si>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</si>
  <si>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</si>
  <si>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</si>
  <si>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</si>
  <si>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</si>
  <si>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</si>
  <si>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</si>
  <si>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</si>
  <si>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</si>
  <si>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</si>
  <si>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</si>
  <si>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</si>
  <si>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</si>
  <si>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</si>
  <si>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</si>
  <si>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</si>
  <si>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</si>
  <si>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</si>
  <si>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</si>
  <si>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</si>
  <si>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</si>
  <si>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</si>
  <si>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</si>
  <si>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</si>
  <si>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</si>
  <si>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</si>
  <si>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</si>
  <si>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</si>
  <si>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</si>
  <si>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</si>
  <si>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</si>
  <si>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</si>
  <si>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</si>
  <si>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</si>
  <si>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</si>
  <si>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</si>
  <si>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</si>
  <si>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</si>
  <si>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</si>
  <si>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</si>
  <si>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</si>
  <si>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</si>
  <si>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</si>
  <si>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</si>
  <si>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</si>
  <si>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</si>
  <si>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</si>
  <si>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</si>
  <si>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</si>
  <si>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</si>
  <si>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</si>
  <si>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</si>
  <si>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</si>
  <si>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</si>
  <si>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</si>
  <si>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</si>
  <si>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</si>
  <si>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</si>
  <si>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</si>
  <si>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</si>
  <si>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</si>
  <si>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</si>
  <si>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</si>
  <si>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</si>
  <si>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</si>
  <si>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</si>
  <si>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</si>
  <si>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</si>
  <si>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</si>
  <si>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</si>
  <si>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</si>
  <si>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</si>
  <si>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</si>
  <si>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</si>
  <si>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</si>
  <si>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</si>
  <si>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</si>
  <si>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</si>
  <si>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</si>
  <si>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</si>
  <si>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</si>
  <si>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</si>
  <si>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</si>
  <si>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</si>
  <si>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</si>
  <si>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</si>
  <si>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</si>
  <si>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</si>
  <si>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</si>
  <si>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</si>
  <si>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</si>
  <si>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</si>
  <si>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</si>
  <si>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</si>
  <si>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</si>
  <si>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</si>
  <si>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</si>
  <si>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</si>
  <si>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</si>
  <si>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</si>
  <si>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</si>
  <si>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</si>
  <si>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</si>
  <si>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</si>
  <si>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</si>
  <si>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</si>
  <si>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</si>
  <si>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</si>
  <si>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</si>
  <si>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</si>
  <si>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</si>
  <si>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</si>
  <si>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</si>
  <si>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</si>
  <si>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</si>
  <si>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</si>
  <si>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</si>
  <si>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</si>
  <si>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</si>
  <si>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</si>
  <si>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</si>
  <si>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</si>
  <si>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</si>
  <si>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</si>
  <si>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</si>
  <si>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</si>
  <si>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</si>
  <si>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</si>
  <si>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</si>
  <si>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</si>
  <si>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</si>
  <si>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</si>
  <si>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</si>
  <si>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</si>
  <si>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</si>
  <si>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</si>
  <si>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</si>
  <si>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</si>
  <si>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</si>
  <si>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</si>
  <si>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</si>
  <si>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</si>
  <si>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</si>
  <si>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</si>
  <si>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</si>
  <si>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</si>
  <si>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</si>
  <si>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</si>
  <si>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</si>
  <si>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</si>
  <si>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</si>
  <si>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</si>
  <si>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</si>
  <si>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</si>
  <si>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</si>
  <si>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</si>
  <si>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</si>
  <si>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</si>
  <si>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</si>
  <si>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</si>
  <si>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</si>
  <si>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</si>
  <si>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</si>
  <si>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</si>
  <si>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</si>
  <si>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</si>
  <si>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</si>
  <si>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</si>
  <si>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</si>
  <si>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</si>
  <si>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</si>
  <si>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</si>
  <si>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</si>
  <si>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</si>
  <si>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</si>
  <si>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</si>
  <si>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</si>
  <si>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</si>
  <si>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</si>
  <si>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</si>
  <si>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</si>
  <si>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</si>
  <si>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</si>
  <si>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</si>
  <si>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</si>
  <si>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</si>
  <si>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</si>
  <si>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</si>
  <si>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</si>
  <si>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</si>
  <si>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</si>
  <si>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</si>
  <si>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</si>
  <si>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</si>
  <si>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</si>
  <si>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</si>
  <si>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</si>
  <si>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</si>
  <si>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</si>
  <si>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</si>
  <si>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</si>
  <si>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</si>
  <si>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</si>
  <si>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</si>
  <si>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</si>
  <si>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</si>
  <si>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</si>
  <si>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</si>
  <si>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</si>
  <si>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</si>
  <si>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</si>
  <si>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</si>
  <si>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</si>
  <si>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</si>
  <si>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</si>
  <si>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</si>
  <si>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</si>
  <si>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</si>
  <si>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</si>
  <si>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</si>
  <si>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</si>
  <si>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</si>
  <si>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</si>
  <si>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</si>
  <si>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</si>
  <si>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</si>
  <si>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</si>
  <si>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</si>
  <si>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</si>
  <si>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</si>
  <si>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</si>
  <si>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</si>
  <si>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</si>
  <si>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</si>
  <si>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</si>
  <si>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</si>
  <si>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</si>
  <si>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</si>
  <si>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</si>
  <si>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</si>
  <si>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</si>
  <si>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</si>
  <si>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</si>
  <si>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</si>
  <si>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</si>
  <si>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</si>
  <si>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</si>
  <si>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</si>
  <si>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</si>
  <si>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</si>
  <si>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</si>
  <si>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</si>
  <si>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</si>
  <si>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</si>
  <si>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</si>
  <si>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</si>
  <si>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</si>
  <si>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</si>
  <si>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</si>
  <si>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</si>
  <si>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</si>
  <si>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</si>
  <si>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</si>
  <si>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</si>
  <si>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</si>
  <si>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</si>
  <si>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</si>
  <si>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</si>
  <si>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</si>
  <si>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</si>
  <si>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</si>
  <si>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</si>
  <si>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</si>
  <si>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</si>
  <si>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</si>
  <si>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</si>
  <si>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</si>
  <si>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</si>
  <si>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</si>
  <si>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</si>
  <si>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</si>
  <si>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</si>
  <si>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</si>
  <si>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</si>
  <si>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</si>
  <si>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</si>
  <si>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</si>
  <si>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</si>
  <si>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</si>
  <si>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</si>
  <si>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</si>
  <si>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</si>
  <si>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</si>
  <si>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</si>
  <si>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</si>
  <si>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</si>
  <si>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</si>
  <si>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</si>
  <si>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</si>
  <si>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</si>
  <si>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</si>
  <si>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</si>
  <si>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</si>
  <si>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</si>
  <si>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</si>
  <si>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</si>
  <si>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</si>
  <si>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</si>
  <si>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</si>
  <si>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</si>
  <si>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</si>
  <si>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</si>
  <si>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</si>
  <si>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</si>
  <si>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</si>
  <si>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</si>
  <si>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</si>
  <si>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</si>
  <si>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</si>
  <si>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</si>
  <si>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</si>
  <si>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</si>
  <si>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</si>
  <si>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</si>
  <si>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</si>
  <si>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</si>
  <si>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</si>
  <si>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</si>
  <si>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</si>
  <si>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</si>
  <si>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</si>
  <si>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</si>
  <si>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</si>
  <si>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</si>
  <si>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</si>
  <si>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</si>
  <si>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</si>
  <si>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</si>
  <si>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</si>
  <si>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</si>
  <si>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</si>
  <si>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</si>
  <si>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</si>
  <si>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</si>
  <si>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</si>
  <si>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</si>
  <si>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</si>
  <si>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</si>
  <si>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</si>
  <si>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</si>
  <si>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</si>
  <si>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</si>
  <si>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</si>
  <si>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</si>
  <si>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</si>
  <si>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</si>
  <si>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</si>
  <si>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</si>
  <si>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</si>
  <si>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</si>
  <si>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</si>
  <si>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</si>
  <si>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</si>
  <si>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</si>
  <si>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</si>
  <si>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</si>
  <si>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</si>
  <si>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</si>
  <si>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</si>
  <si>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</si>
  <si>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</si>
  <si>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</si>
  <si>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</si>
  <si>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</si>
  <si>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</si>
  <si>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</si>
  <si>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</si>
  <si>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</si>
  <si>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</si>
  <si>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</si>
  <si>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</si>
  <si>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</si>
  <si>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</si>
  <si>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</si>
  <si>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</si>
  <si>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</si>
  <si>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</si>
  <si>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</si>
  <si>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</si>
  <si>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</si>
  <si>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</si>
  <si>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</si>
  <si>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</si>
  <si>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</si>
  <si>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</si>
  <si>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</si>
  <si>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</si>
  <si>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</si>
  <si>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</si>
  <si>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</si>
  <si>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</si>
  <si>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</si>
  <si>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</si>
  <si>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</si>
  <si>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</si>
  <si>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</si>
  <si>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</si>
  <si>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</si>
  <si>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</si>
  <si>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</si>
  <si>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</si>
  <si>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</si>
  <si>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</si>
  <si>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</si>
  <si>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</si>
  <si>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</si>
  <si>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</si>
  <si>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</si>
  <si>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</si>
  <si>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</si>
  <si>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</si>
  <si>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</si>
  <si>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</si>
  <si>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</si>
  <si>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</si>
  <si>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</si>
  <si>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</si>
  <si>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</si>
  <si>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</si>
  <si>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</si>
  <si>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</si>
  <si>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</si>
  <si>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</si>
  <si>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</si>
  <si>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</si>
  <si>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</si>
  <si>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</si>
  <si>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</si>
  <si>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</si>
  <si>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</si>
  <si>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</si>
  <si>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</si>
  <si>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</si>
  <si>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</si>
  <si>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</si>
  <si>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</si>
  <si>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</si>
  <si>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</si>
  <si>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</si>
  <si>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</si>
  <si>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</si>
  <si>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</si>
  <si>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</si>
  <si>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</si>
  <si>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</si>
  <si>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</si>
  <si>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</si>
  <si>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</si>
  <si>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</si>
  <si>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</si>
  <si>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</si>
  <si>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</si>
  <si>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</si>
  <si>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</si>
  <si>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</si>
  <si>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</si>
  <si>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</si>
  <si>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</si>
  <si>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</si>
  <si>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</si>
  <si>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</si>
  <si>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</si>
  <si>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</si>
  <si>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</si>
  <si>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</si>
  <si>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</si>
  <si>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</si>
  <si>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</si>
  <si>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</si>
  <si>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</si>
  <si>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</si>
  <si>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</si>
  <si>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</si>
  <si>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</si>
  <si>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</si>
  <si>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</si>
  <si>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</si>
  <si>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</si>
  <si>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</si>
  <si>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</si>
  <si>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</si>
  <si>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</si>
  <si>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</si>
  <si>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</si>
  <si>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</si>
  <si>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</si>
  <si>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</si>
  <si>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</si>
  <si>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</si>
  <si>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</si>
  <si>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</si>
  <si>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</si>
  <si>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</si>
  <si>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</si>
  <si>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</si>
  <si>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</si>
  <si>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</si>
  <si>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</si>
  <si>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</si>
  <si>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</si>
  <si>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</si>
  <si>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</si>
  <si>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</si>
  <si>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</si>
  <si>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</si>
  <si>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</si>
  <si>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</si>
  <si>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</si>
  <si>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</si>
  <si>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</si>
  <si>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</si>
  <si>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</si>
  <si>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</si>
  <si>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</si>
  <si>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</si>
  <si>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</si>
  <si>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</si>
  <si>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</si>
  <si>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</si>
  <si>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</si>
  <si>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</si>
  <si>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</si>
  <si>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</si>
  <si>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</si>
  <si>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</si>
  <si>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</si>
  <si>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</si>
  <si>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</si>
  <si>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</si>
  <si>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</si>
  <si>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</si>
  <si>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</si>
  <si>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</si>
  <si>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</si>
  <si>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</si>
  <si>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</si>
  <si>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</si>
  <si>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</si>
  <si>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</si>
  <si>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</si>
  <si>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</si>
  <si>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</si>
  <si>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</si>
  <si>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</si>
  <si>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</si>
  <si>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</si>
  <si>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</si>
  <si>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</si>
  <si>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</si>
  <si>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</si>
  <si>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</si>
  <si>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</si>
  <si>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</si>
  <si>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</si>
  <si>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</si>
  <si>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</si>
  <si>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</si>
  <si>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</si>
  <si>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</si>
  <si>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</si>
  <si>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</si>
  <si>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</si>
  <si>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</si>
  <si>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</si>
  <si>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</si>
  <si>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</si>
  <si>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</si>
  <si>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</si>
  <si>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</si>
  <si>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</si>
  <si>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</si>
  <si>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</si>
  <si>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</si>
  <si>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</si>
  <si>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</si>
  <si>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</si>
  <si>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</si>
  <si>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</si>
  <si>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</si>
  <si>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</si>
  <si>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</si>
  <si>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</si>
  <si>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</si>
  <si>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</si>
  <si>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</si>
  <si>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</si>
  <si>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</si>
  <si>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</si>
  <si>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</si>
  <si>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</si>
  <si>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</si>
  <si>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</si>
  <si>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</si>
  <si>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</si>
  <si>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</si>
  <si>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</si>
  <si>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</si>
  <si>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</si>
  <si>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</si>
  <si>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</si>
  <si>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</si>
  <si>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</si>
  <si>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</si>
  <si>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</si>
  <si>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</si>
  <si>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</si>
  <si>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</si>
  <si>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</si>
  <si>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</si>
  <si>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</si>
  <si>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</si>
  <si>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</si>
  <si>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</si>
  <si>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</si>
  <si>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</si>
  <si>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</si>
  <si>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</si>
  <si>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</si>
  <si>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</si>
  <si>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</si>
  <si>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</si>
  <si>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</si>
  <si>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</si>
  <si>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</si>
  <si>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</si>
  <si>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</si>
  <si>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</si>
  <si>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</si>
  <si>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</si>
  <si>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</si>
  <si>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</si>
  <si>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</si>
  <si>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</si>
  <si>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</si>
  <si>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</si>
  <si>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</si>
  <si>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</si>
  <si>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</si>
  <si>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</si>
  <si>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</si>
  <si>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</si>
  <si>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</si>
  <si>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</si>
  <si>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</si>
  <si>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</si>
  <si>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</si>
  <si>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</si>
  <si>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</si>
  <si>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</si>
  <si>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</si>
  <si>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</si>
  <si>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</si>
  <si>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</si>
  <si>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</si>
  <si>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</si>
  <si>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</si>
  <si>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</si>
  <si>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</si>
  <si>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</si>
  <si>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</si>
  <si>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</si>
  <si>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</si>
  <si>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</si>
  <si>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</si>
  <si>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</si>
  <si>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</si>
  <si>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</si>
  <si>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</si>
  <si>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</si>
  <si>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</si>
  <si>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</si>
  <si>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</si>
  <si>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</si>
  <si>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</si>
  <si>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</si>
  <si>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</si>
  <si>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</si>
  <si>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</si>
  <si>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</si>
  <si>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</si>
  <si>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</si>
  <si>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</si>
  <si>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</si>
  <si>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</si>
  <si>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</si>
  <si>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</si>
  <si>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</si>
  <si>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</si>
  <si>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</si>
  <si>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</si>
  <si>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</si>
  <si>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</si>
  <si>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</si>
  <si>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</si>
  <si>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</si>
  <si>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</si>
  <si>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</si>
  <si>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</si>
  <si>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</si>
  <si>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</si>
  <si>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</si>
  <si>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</si>
  <si>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</si>
  <si>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</si>
  <si>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</si>
  <si>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</si>
  <si>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</si>
  <si>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</si>
  <si>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</si>
  <si>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</si>
  <si>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</si>
  <si>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</si>
  <si>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</si>
  <si>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</si>
  <si>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</si>
  <si>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</si>
  <si>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</si>
  <si>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</si>
  <si>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</si>
  <si>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</si>
  <si>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</si>
  <si>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</si>
  <si>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</si>
  <si>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</si>
  <si>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</si>
  <si>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</si>
  <si>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</si>
  <si>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</si>
  <si>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</si>
  <si>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</si>
  <si>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</si>
  <si>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</si>
  <si>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</si>
  <si>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</si>
  <si>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</si>
  <si>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</si>
  <si>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</si>
  <si>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</si>
  <si>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</si>
  <si>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</si>
  <si>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</si>
  <si>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</si>
  <si>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</si>
  <si>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</si>
  <si>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</si>
  <si>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</si>
  <si>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</si>
  <si>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</si>
  <si>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</si>
  <si>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</si>
  <si>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</si>
  <si>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</si>
  <si>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</si>
  <si>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</si>
  <si>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</si>
  <si>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</si>
  <si>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</si>
  <si>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</si>
  <si>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</si>
  <si>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</si>
  <si>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</si>
  <si>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</si>
  <si>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</si>
  <si>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</si>
  <si>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</si>
  <si>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</si>
  <si>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</si>
  <si>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</si>
  <si>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</si>
  <si>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</si>
  <si>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</si>
  <si>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</si>
  <si>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</si>
  <si>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</si>
  <si>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</si>
  <si>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</si>
  <si>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</si>
  <si>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</si>
  <si>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</si>
  <si>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</si>
  <si>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</si>
  <si>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</si>
  <si>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</si>
  <si>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</si>
  <si>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</si>
  <si>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</si>
  <si>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</si>
  <si>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</si>
  <si>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</si>
  <si>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</si>
  <si>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</si>
  <si>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</si>
  <si>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</si>
  <si>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</si>
  <si>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</si>
  <si>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</si>
  <si>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</si>
  <si>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</si>
  <si>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</si>
  <si>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</si>
  <si>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</si>
  <si>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</si>
  <si>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</si>
  <si>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</si>
  <si>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</si>
  <si>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</si>
  <si>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</si>
  <si>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</si>
  <si>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</si>
  <si>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</si>
  <si>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</si>
  <si>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</si>
  <si>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</si>
  <si>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</si>
  <si>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</si>
  <si>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</si>
  <si>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</si>
  <si>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</si>
  <si>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</si>
  <si>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</si>
  <si>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</si>
  <si>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</si>
  <si>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</si>
  <si>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</si>
  <si>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</si>
  <si>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</si>
  <si>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</si>
  <si>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</si>
  <si>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</si>
  <si>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</si>
  <si>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</si>
  <si>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</si>
  <si>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</si>
  <si>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</si>
  <si>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</si>
  <si>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</si>
  <si>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</si>
  <si>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</si>
  <si>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</si>
  <si>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</si>
  <si>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</si>
  <si>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</si>
  <si>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</si>
  <si>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</si>
  <si>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</si>
  <si>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</si>
  <si>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</si>
  <si>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</si>
  <si>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</si>
  <si>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</si>
  <si>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</si>
  <si>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</si>
  <si>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</si>
  <si>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</si>
  <si>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</si>
  <si>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</si>
  <si>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</si>
  <si>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</si>
  <si>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</si>
  <si>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</si>
  <si>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</si>
  <si>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</si>
  <si>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</si>
  <si>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</si>
  <si>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</si>
  <si>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</si>
  <si>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</si>
  <si>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</si>
  <si>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</si>
  <si>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</si>
  <si>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</si>
  <si>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</si>
  <si>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</si>
  <si>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</si>
  <si>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</si>
  <si>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</si>
  <si>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</si>
  <si>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</si>
  <si>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</si>
  <si>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</si>
  <si>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</si>
  <si>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</si>
  <si>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</si>
  <si>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</si>
  <si>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</si>
  <si>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</si>
  <si>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</si>
  <si>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</si>
  <si>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</si>
  <si>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</si>
  <si>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</si>
  <si>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</si>
  <si>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</si>
  <si>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</si>
  <si>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</si>
  <si>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</si>
  <si>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</si>
  <si>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</si>
  <si>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</si>
  <si>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</si>
  <si>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</si>
  <si>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</si>
  <si>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</si>
  <si>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</si>
  <si>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</si>
  <si>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</si>
  <si>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</si>
  <si>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</si>
  <si>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</si>
  <si>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</si>
  <si>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</si>
  <si>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</si>
  <si>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</si>
  <si>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</si>
  <si>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</si>
  <si>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</si>
  <si>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</si>
  <si>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</si>
  <si>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</si>
  <si>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</si>
  <si>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</si>
  <si>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</si>
  <si>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</si>
  <si>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</si>
  <si>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</si>
  <si>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</si>
  <si>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</si>
  <si>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</si>
  <si>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</si>
  <si>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</si>
  <si>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</si>
  <si>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</si>
  <si>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</si>
  <si>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</si>
  <si>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</si>
  <si>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</si>
  <si>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</si>
  <si>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</si>
  <si>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</si>
  <si>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</si>
  <si>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</si>
  <si>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</si>
  <si>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</si>
  <si>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</si>
  <si>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</si>
  <si>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</si>
  <si>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</si>
  <si>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</si>
  <si>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</si>
  <si>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</si>
  <si>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</si>
  <si>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</si>
  <si>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</si>
  <si>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</si>
  <si>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</si>
  <si>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</si>
  <si>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</si>
  <si>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</si>
  <si>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</si>
  <si>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</si>
  <si>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</si>
  <si>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</si>
  <si>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</si>
  <si>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</si>
  <si>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</si>
  <si>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</si>
  <si>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</si>
  <si>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</si>
  <si>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</si>
  <si>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</si>
  <si>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</si>
  <si>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</si>
  <si>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</si>
  <si>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</si>
  <si>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</si>
  <si>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</si>
  <si>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</si>
  <si>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</si>
  <si>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</si>
  <si>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</si>
  <si>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</si>
  <si>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</si>
  <si>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</si>
  <si>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</si>
  <si>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</si>
  <si>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</si>
  <si>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</si>
  <si>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</si>
  <si>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</si>
  <si>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</si>
  <si>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</si>
  <si>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</si>
  <si>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</si>
  <si>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</si>
  <si>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</si>
  <si>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</si>
  <si>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</si>
  <si>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</si>
  <si>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</si>
  <si>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</si>
  <si>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</si>
  <si>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</si>
  <si>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</si>
  <si>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</si>
  <si>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</si>
  <si>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</si>
  <si>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</si>
  <si>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</si>
  <si>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</si>
  <si>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</si>
  <si>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</si>
  <si>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</si>
  <si>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</si>
  <si>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</si>
  <si>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</si>
  <si>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</si>
  <si>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</si>
  <si>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</si>
  <si>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</si>
  <si>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</si>
  <si>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</si>
  <si>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</si>
  <si>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</si>
  <si>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</si>
  <si>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</si>
  <si>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</si>
  <si>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</si>
  <si>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</si>
  <si>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</si>
  <si>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</si>
  <si>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</si>
  <si>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</si>
  <si>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</si>
  <si>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</si>
  <si>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</si>
  <si>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</si>
  <si>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</si>
  <si>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</si>
  <si>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</si>
  <si>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</si>
  <si>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</si>
  <si>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</si>
  <si>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</si>
  <si>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</si>
  <si>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</si>
  <si>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</si>
  <si>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</si>
  <si>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</si>
  <si>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</si>
  <si>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</si>
  <si>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</si>
  <si>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</si>
  <si>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</si>
  <si>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</si>
  <si>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</si>
  <si>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</si>
  <si>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</si>
  <si>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</si>
  <si>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</si>
  <si>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</si>
  <si>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</si>
  <si>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</si>
  <si>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</si>
  <si>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</si>
  <si>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</si>
  <si>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</si>
  <si>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</si>
  <si>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</si>
  <si>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</si>
  <si>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</si>
  <si>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</si>
  <si>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</si>
  <si>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</si>
  <si>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</si>
  <si>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</si>
  <si>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</si>
  <si>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</si>
  <si>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</si>
  <si>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</si>
  <si>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</si>
  <si>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</si>
  <si>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</si>
  <si>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</si>
  <si>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</si>
  <si>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</si>
  <si>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</si>
  <si>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</si>
  <si>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</si>
  <si>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</si>
  <si>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</si>
  <si>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</si>
  <si>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</si>
  <si>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</si>
  <si>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</si>
  <si>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</si>
  <si>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</si>
  <si>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</si>
  <si>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</si>
  <si>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</si>
  <si>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</si>
  <si>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</si>
  <si>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</si>
  <si>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</si>
  <si>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</si>
  <si>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</si>
  <si>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</si>
  <si>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</si>
  <si>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</si>
  <si>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</si>
  <si>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</si>
  <si>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</si>
  <si>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</si>
  <si>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</si>
  <si>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</si>
  <si>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</si>
  <si>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</si>
  <si>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</si>
  <si>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</si>
  <si>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</si>
  <si>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</si>
  <si>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</si>
  <si>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</si>
  <si>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</si>
  <si>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</si>
  <si>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</si>
  <si>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</si>
  <si>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</si>
  <si>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</si>
  <si>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</si>
  <si>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</si>
  <si>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</si>
  <si>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</si>
  <si>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</si>
  <si>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</si>
  <si>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</si>
  <si>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</si>
  <si>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</si>
  <si>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</si>
  <si>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</si>
  <si>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</si>
  <si>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</si>
  <si>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</si>
  <si>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</si>
  <si>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</si>
  <si>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</si>
  <si>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</si>
  <si>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</si>
  <si>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</si>
  <si>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</si>
  <si>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</si>
  <si>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</si>
  <si>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</si>
  <si>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</si>
  <si>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</si>
  <si>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</si>
  <si>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</si>
  <si>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</si>
  <si>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</si>
  <si>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</si>
  <si>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</si>
  <si>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</si>
  <si>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</si>
  <si>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</si>
  <si>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</si>
  <si>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</si>
  <si>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</si>
  <si>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</si>
  <si>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</si>
  <si>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</si>
  <si>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</si>
  <si>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</si>
  <si>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</si>
  <si>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</si>
  <si>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</si>
  <si>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</si>
  <si>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</si>
  <si>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</si>
  <si>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</si>
  <si>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</si>
  <si>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</si>
  <si>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</si>
  <si>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</si>
  <si>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</si>
  <si>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</si>
  <si>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</si>
  <si>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</si>
  <si>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</si>
  <si>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</si>
  <si>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</si>
  <si>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</si>
  <si>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</si>
  <si>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</si>
  <si>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</si>
  <si>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</si>
  <si>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</si>
  <si>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</si>
  <si>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</si>
  <si>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</si>
  <si>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</si>
  <si>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</si>
  <si>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</si>
  <si>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</si>
  <si>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</si>
  <si>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</si>
  <si>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</si>
  <si>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</si>
  <si>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</si>
  <si>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</si>
  <si>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</si>
  <si>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</si>
  <si>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</si>
  <si>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</si>
  <si>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</si>
  <si>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</si>
  <si>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</si>
  <si>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</si>
  <si>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</si>
  <si>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</si>
  <si>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</si>
  <si>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</si>
  <si>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</si>
  <si>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</si>
  <si>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</si>
  <si>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</si>
  <si>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</si>
  <si>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</si>
  <si>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</si>
  <si>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</si>
  <si>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</si>
  <si>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</si>
  <si>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</si>
  <si>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</si>
  <si>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</si>
  <si>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</si>
  <si>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</si>
  <si>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</si>
  <si>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</si>
  <si>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</si>
  <si>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</si>
  <si>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</si>
  <si>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</si>
  <si>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</si>
  <si>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</si>
  <si>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</si>
  <si>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</si>
  <si>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</si>
  <si>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</si>
  <si>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</si>
  <si>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</si>
  <si>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</si>
  <si>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</si>
  <si>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</si>
  <si>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</si>
  <si>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</si>
  <si>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</si>
  <si>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</si>
  <si>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</si>
  <si>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</si>
  <si>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</si>
  <si>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</si>
  <si>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</si>
  <si>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</si>
  <si>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</si>
  <si>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</si>
  <si>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</si>
  <si>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</si>
  <si>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</si>
  <si>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</si>
  <si>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</si>
  <si>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</si>
  <si>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</si>
  <si>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</si>
  <si>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</si>
  <si>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</si>
  <si>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</si>
  <si>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</si>
  <si>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</si>
  <si>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</si>
  <si>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</si>
  <si>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</si>
  <si>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</si>
  <si>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</si>
  <si>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</si>
  <si>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</si>
  <si>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</si>
  <si>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</si>
  <si>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</si>
  <si>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</si>
  <si>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</si>
  <si>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</si>
  <si>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</si>
  <si>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</si>
  <si>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</si>
  <si>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</si>
  <si>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</si>
  <si>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</si>
  <si>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</si>
  <si>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</si>
  <si>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</si>
  <si>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</si>
  <si>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</si>
  <si>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</si>
  <si>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</si>
  <si>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</si>
  <si>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</si>
  <si>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</si>
  <si>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</si>
  <si>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</si>
  <si>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</si>
  <si>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</si>
  <si>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</si>
  <si>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</si>
  <si>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</si>
  <si>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</si>
  <si>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</si>
  <si>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</si>
  <si>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</si>
  <si>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</si>
  <si>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</si>
  <si>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</si>
  <si>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</si>
  <si>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</si>
  <si>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</si>
  <si>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</si>
  <si>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</si>
  <si>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</si>
  <si>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</si>
  <si>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</si>
  <si>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</si>
  <si>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</si>
  <si>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</si>
  <si>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</si>
  <si>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</si>
  <si>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</si>
  <si>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</si>
  <si>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</si>
  <si>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</si>
  <si>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</si>
  <si>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</si>
  <si>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</si>
  <si>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</si>
  <si>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</si>
  <si>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</si>
  <si>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</si>
  <si>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</si>
  <si>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</si>
  <si>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</si>
  <si>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</si>
  <si>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</si>
  <si>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</si>
  <si>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</si>
  <si>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</si>
  <si>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</si>
  <si>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</si>
  <si>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</si>
  <si>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</si>
  <si>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</si>
  <si>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</si>
  <si>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</si>
  <si>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</si>
  <si>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</si>
  <si>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</si>
  <si>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</si>
  <si>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</si>
  <si>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</si>
  <si>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</si>
  <si>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</si>
  <si>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</si>
  <si>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</si>
  <si>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</si>
  <si>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</si>
  <si>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</si>
  <si>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</si>
  <si>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</si>
  <si>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</si>
  <si>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</si>
  <si>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</si>
  <si>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</si>
  <si>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</si>
  <si>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</si>
  <si>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</si>
  <si>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</si>
  <si>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</si>
  <si>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</si>
  <si>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</si>
  <si>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</si>
  <si>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</si>
  <si>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</si>
  <si>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</si>
  <si>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</si>
  <si>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</si>
  <si>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</si>
  <si>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</si>
  <si>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</si>
  <si>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</si>
  <si>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</si>
  <si>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</si>
  <si>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</si>
  <si>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</si>
  <si>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</si>
  <si>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</si>
  <si>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</si>
  <si>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</si>
  <si>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</si>
  <si>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</si>
  <si>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</si>
  <si>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</si>
  <si>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</si>
  <si>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</si>
  <si>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</si>
  <si>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</si>
  <si>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</si>
  <si>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</si>
  <si>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</si>
  <si>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</si>
  <si>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</si>
  <si>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</si>
  <si>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</si>
  <si>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</si>
  <si>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</si>
  <si>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</si>
  <si>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</si>
  <si>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</si>
  <si>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</si>
  <si>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</si>
  <si>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</si>
  <si>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</si>
  <si>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</si>
  <si>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</si>
  <si>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</si>
  <si>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</si>
  <si>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</si>
  <si>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</si>
  <si>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</si>
  <si>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</si>
  <si>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</si>
  <si>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</si>
  <si>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</si>
  <si>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</si>
  <si>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</si>
  <si>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</si>
  <si>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</si>
  <si>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</si>
  <si>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</si>
  <si>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</si>
  <si>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</si>
  <si>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</si>
  <si>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</si>
  <si>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</si>
  <si>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</si>
  <si>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</si>
  <si>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</si>
  <si>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</si>
  <si>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</si>
  <si>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</si>
  <si>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</si>
  <si>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</si>
  <si>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</si>
  <si>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</si>
  <si>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</si>
  <si>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</si>
  <si>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</si>
  <si>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</si>
  <si>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</si>
  <si>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</si>
  <si>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</si>
  <si>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</si>
  <si>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</si>
  <si>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</si>
  <si>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</si>
  <si>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</si>
  <si>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</si>
  <si>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</si>
  <si>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</si>
  <si>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</si>
  <si>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</si>
  <si>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</si>
  <si>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</si>
  <si>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</si>
  <si>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</si>
  <si>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</si>
  <si>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</si>
  <si>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</si>
  <si>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</si>
  <si>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</si>
  <si>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</si>
  <si>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</si>
  <si>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</si>
  <si>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</si>
  <si>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</si>
  <si>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</si>
  <si>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</si>
  <si>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</si>
  <si>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</si>
  <si>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</si>
  <si>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</si>
  <si>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</si>
  <si>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</si>
  <si>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</si>
  <si>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</si>
  <si>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</si>
  <si>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</si>
  <si>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</si>
  <si>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</si>
  <si>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</si>
  <si>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</si>
  <si>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</si>
  <si>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</si>
  <si>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</si>
  <si>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</si>
  <si>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</si>
  <si>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</si>
  <si>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</si>
  <si>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</si>
  <si>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</si>
  <si>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</si>
  <si>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</si>
  <si>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</si>
  <si>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</si>
  <si>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</si>
  <si>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</si>
  <si>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</si>
  <si>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</si>
  <si>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</si>
  <si>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</si>
  <si>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</si>
  <si>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</si>
  <si>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</si>
  <si>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</si>
  <si>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</si>
  <si>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</si>
  <si>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</si>
  <si>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</si>
  <si>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</si>
  <si>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</si>
  <si>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</si>
  <si>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</si>
  <si>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</si>
  <si>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</si>
  <si>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</si>
  <si>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</si>
  <si>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</si>
  <si>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</si>
  <si>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</si>
  <si>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</si>
  <si>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</si>
  <si>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</si>
  <si>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</si>
  <si>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</si>
  <si>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</si>
  <si>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</si>
  <si>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</si>
  <si>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</si>
  <si>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</si>
  <si>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</si>
  <si>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</si>
  <si>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</si>
  <si>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</si>
  <si>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</si>
  <si>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</si>
  <si>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</si>
  <si>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</si>
  <si>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</si>
  <si>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</si>
  <si>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</si>
  <si>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</si>
  <si>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</si>
  <si>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</si>
  <si>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</si>
  <si>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</si>
  <si>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</si>
  <si>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</si>
  <si>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</si>
  <si>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</si>
  <si>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</si>
  <si>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</si>
  <si>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</si>
  <si>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</si>
  <si>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</si>
  <si>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</si>
  <si>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</si>
  <si>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</si>
  <si>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</si>
  <si>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</si>
  <si>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</si>
  <si>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</si>
  <si>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</si>
  <si>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</si>
  <si>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</si>
  <si>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</si>
  <si>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</si>
  <si>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</si>
  <si>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</si>
  <si>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</si>
  <si>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</si>
  <si>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</si>
  <si>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</si>
  <si>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</si>
  <si>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</si>
  <si>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</si>
  <si>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</si>
  <si>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</si>
  <si>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</si>
  <si>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</si>
  <si>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</si>
  <si>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</si>
  <si>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</si>
  <si>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</si>
  <si>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</si>
  <si>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</si>
  <si>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</si>
  <si>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</si>
  <si>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</si>
  <si>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</si>
  <si>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</si>
  <si>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</si>
  <si>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</si>
  <si>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</si>
  <si>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</si>
  <si>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</si>
  <si>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</si>
  <si>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</si>
  <si>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</si>
  <si>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</si>
  <si>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</si>
  <si>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</si>
  <si>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</si>
  <si>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</si>
  <si>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</si>
  <si>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</si>
  <si>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</si>
  <si>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</si>
  <si>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</si>
  <si>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</si>
  <si>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</si>
  <si>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</si>
  <si>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</si>
  <si>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</si>
  <si>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</si>
  <si>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</si>
  <si>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</si>
  <si>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</si>
  <si>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</si>
  <si>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</si>
  <si>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</si>
  <si>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</si>
  <si>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</si>
  <si>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</si>
  <si>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</si>
  <si>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</si>
  <si>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</si>
  <si>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</si>
  <si>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</si>
  <si>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</si>
  <si>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</si>
  <si>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</si>
  <si>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</si>
  <si>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</si>
  <si>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</si>
  <si>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</si>
  <si>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</si>
  <si>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</si>
  <si>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</si>
  <si>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</si>
  <si>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</si>
  <si>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</si>
  <si>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</si>
  <si>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</si>
  <si>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</si>
  <si>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</si>
  <si>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</si>
  <si>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</si>
  <si>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</si>
  <si>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</si>
  <si>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</si>
  <si>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</si>
  <si>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</si>
  <si>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</si>
  <si>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</si>
  <si>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</si>
  <si>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</si>
  <si>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</si>
  <si>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</si>
  <si>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</si>
  <si>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</si>
  <si>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</si>
  <si>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</si>
  <si>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</si>
  <si>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</si>
  <si>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</si>
  <si>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</si>
  <si>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</si>
  <si>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</si>
  <si>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</si>
  <si>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</si>
  <si>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</si>
  <si>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</si>
  <si>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</si>
  <si>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</si>
  <si>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</si>
  <si>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</si>
  <si>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</si>
  <si>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</si>
  <si>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</si>
  <si>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</si>
  <si>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</si>
  <si>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</si>
  <si>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</si>
  <si>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</si>
  <si>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</si>
  <si>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</si>
  <si>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</si>
  <si>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</si>
  <si>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</si>
  <si>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</si>
  <si>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</si>
  <si>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</si>
  <si>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</si>
  <si>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</si>
  <si>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</si>
  <si>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</si>
  <si>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</si>
  <si>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</si>
  <si>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</si>
  <si>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</si>
  <si>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</si>
  <si>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</si>
  <si>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</si>
  <si>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</si>
  <si>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</si>
  <si>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</si>
  <si>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</si>
  <si>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</si>
  <si>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</si>
  <si>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</si>
  <si>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</si>
  <si>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</si>
  <si>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</si>
  <si>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</si>
  <si>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</si>
  <si>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</si>
  <si>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</si>
  <si>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</si>
  <si>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</si>
  <si>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</si>
  <si>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</si>
  <si>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</si>
  <si>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</si>
  <si>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</si>
  <si>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</si>
  <si>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</si>
  <si>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</si>
  <si>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</si>
  <si>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</si>
  <si>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</si>
  <si>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</si>
  <si>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</si>
  <si>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</si>
  <si>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</si>
  <si>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</si>
  <si>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</si>
  <si>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</si>
  <si>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</si>
  <si>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</si>
  <si>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</si>
  <si>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</si>
  <si>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</si>
  <si>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</si>
  <si>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</si>
  <si>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</si>
  <si>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</si>
  <si>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</si>
  <si>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</si>
  <si>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</si>
  <si>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</si>
  <si>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</si>
  <si>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</si>
  <si>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</si>
  <si>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</si>
  <si>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</si>
  <si>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</si>
  <si>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</si>
  <si>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</si>
  <si>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</si>
  <si>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</si>
  <si>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</si>
  <si>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</si>
  <si>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</si>
  <si>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</si>
  <si>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</si>
  <si>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</si>
  <si>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</si>
  <si>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</si>
  <si>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</si>
  <si>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</si>
  <si>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</si>
  <si>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</si>
  <si>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</si>
  <si>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</si>
  <si>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</si>
  <si>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</si>
  <si>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</si>
  <si>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</si>
  <si>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</si>
  <si>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</si>
  <si>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</si>
  <si>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</si>
  <si>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</si>
  <si>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</si>
  <si>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</si>
  <si>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</si>
  <si>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</si>
  <si>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</si>
  <si>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</si>
  <si>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</si>
  <si>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</si>
  <si>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</si>
  <si>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</si>
  <si>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</si>
  <si>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</si>
  <si>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</si>
  <si>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</si>
  <si>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</si>
  <si>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</si>
  <si>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</si>
  <si>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</si>
  <si>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</si>
  <si>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</si>
  <si>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</si>
  <si>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</si>
  <si>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</si>
  <si>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</si>
  <si>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</si>
  <si>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</si>
  <si>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</si>
  <si>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</si>
  <si>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</si>
  <si>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</si>
  <si>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</si>
  <si>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</si>
  <si>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</si>
  <si>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</si>
  <si>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</si>
  <si>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</si>
  <si>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</si>
  <si>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</si>
  <si>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</si>
  <si>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</si>
  <si>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</si>
  <si>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</si>
  <si>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</si>
  <si>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</si>
  <si>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</si>
  <si>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</si>
  <si>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</si>
  <si>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</si>
  <si>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</si>
  <si>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</si>
  <si>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</si>
  <si>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</si>
  <si>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</si>
  <si>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</si>
  <si>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</si>
  <si>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</si>
  <si>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</si>
  <si>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</si>
  <si>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</si>
  <si>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</si>
  <si>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</si>
  <si>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</si>
  <si>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</si>
  <si>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</si>
  <si>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</si>
  <si>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</si>
  <si>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</si>
  <si>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</si>
  <si>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</si>
  <si>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</si>
  <si>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</si>
  <si>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</si>
  <si>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</si>
  <si>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</si>
  <si>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</si>
  <si>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</si>
  <si>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</si>
  <si>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</si>
  <si>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</si>
  <si>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</si>
  <si>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</si>
  <si>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</si>
  <si>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</si>
  <si>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</si>
  <si>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</si>
  <si>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</si>
  <si>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</si>
  <si>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</si>
  <si>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</si>
  <si>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</si>
  <si>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</si>
  <si>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</si>
  <si>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</si>
  <si>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</si>
  <si>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</si>
  <si>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</si>
  <si>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</si>
  <si>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</si>
  <si>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</si>
  <si>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</si>
  <si>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</si>
  <si>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</si>
  <si>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</si>
  <si>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</si>
  <si>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</si>
  <si>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</si>
  <si>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</si>
  <si>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</si>
  <si>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</si>
  <si>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</si>
  <si>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</si>
  <si>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</si>
  <si>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</si>
  <si>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</si>
  <si>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</si>
  <si>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</si>
  <si>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</si>
  <si>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</si>
  <si>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</si>
  <si>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</si>
  <si>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</si>
  <si>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</si>
  <si>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</si>
  <si>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</si>
  <si>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</si>
  <si>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</si>
  <si>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</si>
  <si>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</si>
  <si>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</si>
  <si>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</si>
  <si>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</si>
  <si>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</si>
  <si>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</si>
  <si>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</si>
  <si>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</si>
  <si>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</si>
  <si>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</si>
  <si>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</si>
  <si>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</si>
  <si>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</si>
  <si>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</si>
  <si>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</si>
  <si>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</si>
  <si>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</si>
  <si>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</si>
  <si>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</si>
  <si>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</si>
  <si>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</si>
  <si>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</si>
  <si>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</si>
  <si>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</si>
  <si>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</si>
  <si>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</si>
  <si>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</si>
  <si>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</si>
  <si>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</si>
  <si>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</si>
  <si>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</si>
  <si>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</si>
  <si>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</si>
  <si>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</si>
  <si>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</si>
  <si>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</si>
  <si>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</si>
  <si>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</si>
  <si>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</si>
  <si>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</si>
  <si>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</si>
  <si>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</si>
  <si>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</si>
  <si>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</si>
  <si>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</si>
  <si>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</si>
  <si>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</si>
  <si>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</si>
  <si>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</si>
  <si>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</si>
  <si>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</si>
  <si>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</si>
  <si>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</si>
  <si>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</si>
  <si>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</si>
  <si>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</si>
  <si>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</si>
  <si>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</si>
  <si>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</si>
  <si>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</si>
  <si>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</si>
  <si>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</si>
  <si>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</si>
  <si>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</si>
  <si>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</si>
  <si>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</si>
  <si>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</si>
  <si>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</si>
  <si>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</si>
  <si>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</si>
  <si>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</si>
  <si>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</si>
  <si>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</si>
  <si>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</si>
  <si>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</si>
  <si>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</si>
  <si>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</si>
  <si>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</si>
  <si>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</si>
  <si>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</si>
  <si>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</si>
  <si>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</si>
  <si>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</si>
  <si>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</si>
  <si>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</si>
  <si>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</si>
  <si>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</si>
  <si>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</si>
  <si>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</si>
  <si>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</si>
  <si>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</si>
  <si>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</si>
  <si>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</si>
  <si>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</si>
  <si>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</si>
  <si>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</si>
  <si>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</si>
  <si>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</si>
  <si>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</si>
  <si>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</si>
  <si>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</si>
  <si>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</si>
  <si>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</si>
  <si>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</si>
  <si>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</si>
  <si>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</si>
  <si>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</si>
  <si>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</si>
  <si>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</si>
  <si>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</si>
  <si>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</si>
  <si>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</si>
  <si>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</si>
  <si>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</si>
  <si>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</si>
  <si>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</si>
  <si>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</si>
  <si>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</si>
  <si>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</si>
  <si>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</si>
  <si>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</si>
  <si>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</si>
  <si>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</si>
  <si>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</si>
  <si>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</si>
  <si>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</si>
  <si>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</si>
  <si>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</si>
  <si>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</si>
  <si>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</si>
  <si>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</si>
  <si>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</si>
  <si>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</si>
  <si>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</si>
  <si>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</si>
  <si>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</si>
  <si>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</si>
  <si>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</si>
  <si>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</si>
  <si>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</si>
  <si>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</si>
  <si>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</si>
  <si>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</si>
  <si>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</si>
  <si>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</si>
  <si>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</si>
  <si>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</si>
  <si>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</si>
  <si>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</si>
  <si>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</si>
  <si>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</si>
  <si>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</si>
  <si>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</si>
  <si>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</si>
  <si>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</si>
  <si>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</si>
  <si>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</si>
  <si>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</si>
  <si>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</si>
  <si>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</si>
  <si>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</si>
  <si>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</si>
  <si>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</si>
  <si>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</si>
  <si>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</si>
  <si>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</si>
  <si>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</si>
  <si>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</si>
  <si>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</si>
  <si>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</si>
  <si>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</si>
  <si>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</si>
  <si>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</si>
  <si>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</si>
  <si>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</si>
  <si>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</si>
  <si>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</si>
  <si>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</si>
  <si>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</si>
  <si>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</si>
  <si>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</si>
  <si>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</si>
  <si>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</si>
  <si>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</si>
  <si>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</si>
  <si>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</si>
  <si>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</si>
  <si>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</si>
  <si>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</si>
  <si>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</si>
  <si>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</si>
  <si>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</si>
  <si>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</si>
  <si>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</si>
  <si>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</si>
  <si>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</si>
  <si>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</si>
  <si>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</si>
  <si>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</si>
  <si>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</si>
  <si>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</si>
  <si>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</si>
  <si>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</si>
  <si>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</si>
  <si>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</si>
  <si>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</si>
  <si>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</si>
  <si>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</si>
  <si>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</si>
  <si>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</si>
  <si>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</si>
  <si>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</si>
  <si>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</si>
  <si>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</si>
  <si>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</si>
  <si>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</si>
  <si>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</si>
  <si>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</si>
  <si>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</si>
  <si>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</si>
  <si>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</si>
  <si>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</si>
  <si>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</si>
  <si>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</si>
  <si>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</si>
  <si>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</si>
  <si>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</si>
  <si>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</si>
  <si>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</si>
  <si>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</si>
  <si>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</si>
  <si>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</si>
  <si>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</si>
  <si>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</si>
  <si>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</si>
  <si>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</si>
  <si>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</si>
  <si>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</si>
  <si>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</si>
  <si>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</si>
  <si>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</si>
  <si>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</si>
  <si>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</si>
  <si>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</si>
  <si>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</si>
  <si>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</si>
  <si>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</si>
  <si>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</si>
  <si>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</si>
  <si>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</si>
  <si>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</si>
  <si>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</si>
  <si>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</si>
  <si>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</si>
  <si>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</si>
  <si>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</si>
  <si>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</si>
  <si>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</si>
  <si>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</si>
  <si>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</si>
  <si>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</si>
  <si>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</si>
  <si>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</si>
  <si>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</si>
  <si>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</si>
  <si>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</si>
  <si>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</si>
  <si>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</si>
  <si>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</si>
  <si>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</si>
  <si>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</si>
  <si>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</si>
  <si>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</si>
  <si>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</si>
  <si>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</si>
  <si>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</si>
  <si>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</si>
  <si>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</si>
  <si>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</si>
  <si>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</si>
  <si>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</si>
  <si>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</si>
  <si>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</si>
  <si>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</si>
  <si>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</si>
  <si>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</si>
  <si>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</si>
  <si>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</si>
  <si>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</si>
  <si>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</si>
  <si>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</si>
  <si>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</si>
  <si>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</si>
  <si>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</si>
  <si>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</si>
  <si>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</si>
  <si>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</si>
  <si>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</si>
  <si>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</si>
  <si>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</si>
  <si>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</si>
  <si>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</si>
  <si>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</si>
  <si>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</si>
  <si>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</si>
  <si>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</si>
  <si>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</si>
  <si>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</si>
  <si>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</si>
  <si>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</si>
  <si>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</si>
  <si>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</si>
  <si>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</si>
  <si>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</si>
  <si>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</si>
  <si>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</si>
  <si>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</si>
  <si>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</si>
  <si>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</si>
  <si>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</si>
  <si>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</si>
  <si>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</si>
  <si>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</si>
  <si>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</si>
  <si>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</si>
  <si>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</si>
  <si>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</si>
  <si>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</si>
  <si>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</si>
  <si>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</si>
  <si>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</si>
  <si>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</si>
  <si>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</si>
  <si>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</si>
  <si>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</si>
  <si>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</si>
  <si>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</si>
  <si>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</si>
  <si>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</si>
  <si>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</si>
  <si>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</si>
  <si>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</si>
  <si>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</si>
  <si>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</si>
  <si>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</si>
  <si>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</si>
  <si>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</si>
  <si>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</si>
  <si>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</si>
  <si>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</si>
  <si>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</si>
  <si>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</si>
  <si>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</si>
  <si>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</si>
  <si>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</si>
  <si>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</si>
  <si>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</si>
  <si>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</si>
  <si>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</si>
  <si>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</si>
  <si>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</si>
  <si>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</si>
  <si>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</si>
  <si>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</si>
  <si>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</si>
  <si>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</si>
  <si>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</si>
  <si>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</si>
  <si>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</si>
  <si>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</si>
  <si>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</si>
  <si>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</si>
  <si>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</si>
  <si>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</si>
  <si>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</si>
  <si>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</si>
  <si>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</si>
  <si>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</si>
  <si>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</si>
  <si>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</si>
  <si>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</si>
  <si>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</si>
  <si>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</si>
  <si>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</si>
  <si>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</si>
  <si>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</si>
  <si>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</si>
  <si>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</si>
  <si>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</si>
  <si>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</si>
  <si>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</si>
  <si>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</si>
  <si>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</si>
  <si>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</si>
  <si>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</si>
  <si>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</si>
  <si>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</si>
  <si>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</si>
  <si>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</si>
  <si>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</si>
  <si>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</si>
  <si>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</si>
  <si>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</si>
  <si>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</si>
  <si>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</si>
  <si>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</si>
  <si>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</si>
  <si>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</si>
  <si>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</si>
  <si>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</si>
  <si>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</si>
  <si>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</si>
  <si>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</si>
  <si>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</si>
  <si>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</si>
  <si>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</si>
  <si>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</si>
  <si>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</si>
  <si>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</si>
  <si>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</si>
  <si>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</si>
  <si>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</si>
  <si>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</si>
  <si>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</si>
  <si>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</si>
  <si>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</si>
  <si>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</si>
  <si>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</si>
  <si>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</si>
  <si>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</si>
  <si>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</si>
  <si>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</si>
  <si>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</si>
  <si>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</si>
  <si>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</si>
  <si>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</si>
  <si>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</si>
  <si>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</si>
  <si>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</si>
  <si>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</si>
  <si>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</si>
  <si>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</si>
  <si>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</si>
  <si>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</si>
  <si>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</si>
  <si>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</si>
  <si>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</si>
  <si>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</si>
  <si>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</si>
  <si>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</si>
  <si>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</si>
  <si>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</si>
  <si>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</si>
  <si>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</si>
  <si>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</si>
  <si>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</si>
  <si>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</si>
  <si>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</si>
  <si>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</si>
  <si>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</si>
  <si>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</si>
  <si>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</si>
  <si>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</si>
  <si>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</si>
  <si>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</si>
  <si>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</si>
  <si>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</si>
  <si>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</si>
  <si>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</si>
  <si>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</si>
  <si>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</si>
  <si>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</si>
  <si>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</si>
  <si>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</si>
  <si>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</si>
  <si>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</si>
  <si>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</si>
  <si>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</si>
  <si>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</si>
  <si>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</si>
  <si>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</si>
  <si>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</si>
  <si>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</si>
  <si>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</si>
  <si>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</si>
  <si>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</si>
  <si>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</si>
  <si>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</si>
  <si>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</si>
  <si>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</si>
  <si>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</si>
  <si>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</si>
  <si>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</si>
  <si>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</si>
  <si>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</si>
  <si>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</si>
  <si>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</si>
  <si>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</si>
  <si>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</si>
  <si>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</si>
  <si>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</si>
  <si>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</si>
  <si>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</si>
  <si>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</si>
  <si>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</si>
  <si>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</si>
  <si>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</si>
  <si>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</si>
  <si>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</si>
  <si>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</si>
  <si>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</si>
  <si>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</si>
  <si>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</si>
  <si>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</si>
  <si>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</si>
  <si>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</si>
  <si>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</si>
  <si>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</si>
  <si>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</si>
  <si>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</si>
  <si>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</si>
  <si>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</si>
  <si>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</si>
  <si>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</si>
  <si>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</si>
  <si>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</si>
  <si>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</si>
  <si>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</si>
  <si>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</si>
  <si>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</si>
  <si>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</si>
  <si>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</si>
  <si>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</si>
  <si>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</si>
  <si>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</si>
  <si>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</si>
  <si>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</si>
  <si>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</si>
  <si>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</si>
  <si>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</si>
  <si>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</si>
  <si>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</si>
  <si>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</si>
  <si>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</si>
  <si>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</si>
  <si>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</si>
  <si>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</si>
  <si>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</si>
  <si>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</si>
  <si>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</si>
  <si>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</si>
  <si>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</si>
  <si>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</si>
  <si>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</si>
  <si>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</si>
  <si>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</si>
  <si>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</si>
  <si>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</si>
  <si>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</si>
  <si>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</si>
  <si>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</si>
  <si>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</si>
  <si>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</si>
  <si>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</si>
  <si>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</si>
  <si>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</si>
  <si>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</si>
  <si>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</si>
  <si>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</si>
  <si>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</si>
  <si>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</si>
  <si>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</si>
  <si>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</si>
  <si>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</si>
  <si>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</si>
  <si>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</si>
  <si>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</si>
  <si>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</si>
  <si>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</si>
  <si>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</si>
  <si>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</si>
  <si>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</si>
  <si>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</si>
  <si>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</si>
  <si>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</si>
  <si>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</si>
  <si>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</si>
  <si>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</si>
  <si>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</si>
  <si>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</si>
  <si>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</si>
  <si>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</si>
  <si>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</si>
  <si>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</si>
  <si>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</si>
  <si>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</si>
  <si>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</si>
  <si>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</si>
  <si>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</si>
  <si>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</si>
  <si>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</si>
  <si>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</si>
  <si>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</si>
  <si>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</si>
  <si>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</si>
  <si>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</si>
  <si>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</si>
  <si>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</si>
  <si>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</si>
  <si>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</si>
  <si>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</si>
  <si>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</si>
  <si>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</si>
  <si>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</si>
  <si>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</si>
  <si>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</si>
  <si>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</si>
  <si>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</si>
  <si>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</si>
  <si>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</si>
  <si>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</si>
  <si>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</si>
  <si>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</si>
  <si>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</si>
  <si>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</si>
  <si>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</si>
  <si>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</si>
  <si>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</si>
  <si>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</si>
  <si>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</si>
  <si>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</si>
  <si>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</si>
  <si>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</si>
  <si>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</si>
  <si>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</si>
  <si>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</si>
  <si>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</si>
  <si>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</si>
  <si>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</si>
  <si>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</si>
  <si>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</si>
  <si>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</si>
  <si>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</si>
  <si>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</si>
  <si>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</si>
  <si>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</si>
  <si>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</si>
  <si>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</si>
  <si>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</si>
  <si>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</si>
  <si>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</si>
  <si>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</si>
  <si>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</si>
  <si>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</si>
  <si>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</si>
  <si>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</si>
  <si>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</si>
  <si>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</si>
  <si>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</si>
  <si>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</si>
  <si>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</si>
  <si>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</si>
  <si>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</si>
  <si>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</si>
  <si>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</si>
  <si>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</si>
  <si>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</si>
  <si>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</si>
  <si>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</si>
  <si>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</si>
  <si>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</si>
  <si>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</si>
  <si>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</si>
  <si>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</si>
  <si>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</si>
  <si>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</si>
  <si>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</si>
  <si>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</si>
  <si>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</si>
  <si>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</si>
  <si>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</si>
  <si>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</si>
  <si>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</si>
  <si>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</si>
  <si>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</si>
  <si>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</si>
  <si>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</si>
  <si>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</si>
  <si>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</si>
  <si>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</si>
  <si>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</si>
  <si>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</si>
  <si>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</si>
  <si>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</si>
  <si>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</si>
  <si>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</si>
  <si>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</si>
  <si>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</si>
  <si>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</si>
  <si>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</si>
  <si>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</si>
  <si>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</si>
  <si>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</si>
  <si>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</si>
  <si>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</si>
  <si>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</si>
  <si>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</si>
  <si>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</si>
  <si>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</si>
  <si>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</si>
  <si>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</si>
  <si>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</si>
  <si>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</si>
  <si>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</si>
  <si>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</si>
  <si>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</si>
  <si>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</si>
  <si>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</si>
  <si>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</si>
  <si>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</si>
  <si>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</si>
  <si>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</si>
  <si>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</si>
  <si>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</si>
  <si>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</si>
  <si>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</si>
  <si>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</si>
  <si>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</si>
  <si>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</si>
  <si>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</si>
  <si>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</si>
  <si>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</si>
  <si>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</si>
  <si>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</si>
  <si>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</si>
  <si>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</si>
  <si>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</si>
  <si>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</si>
  <si>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</si>
  <si>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</si>
  <si>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</si>
  <si>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</si>
  <si>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</si>
  <si>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</si>
  <si>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</si>
  <si>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</si>
  <si>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</si>
  <si>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</si>
  <si>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</si>
  <si>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</si>
  <si>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</si>
  <si>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</si>
  <si>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</si>
  <si>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</si>
  <si>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</si>
  <si>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</si>
  <si>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</si>
  <si>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</si>
  <si>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</si>
  <si>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</si>
  <si>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</si>
  <si>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</si>
  <si>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</si>
  <si>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</si>
  <si>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</si>
  <si>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</si>
  <si>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</si>
  <si>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</si>
  <si>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</si>
  <si>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</si>
  <si>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</si>
  <si>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</si>
  <si>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</si>
  <si>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</si>
  <si>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</si>
  <si>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</si>
  <si>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</si>
  <si>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</si>
  <si>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</si>
  <si>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</si>
  <si>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</si>
  <si>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</si>
  <si>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</si>
  <si>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</si>
  <si>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</si>
  <si>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</si>
  <si>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</si>
  <si>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</si>
  <si>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</si>
  <si>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</si>
  <si>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</si>
  <si>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</si>
  <si>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</si>
  <si>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</si>
  <si>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</si>
  <si>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</si>
  <si>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</si>
  <si>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</si>
  <si>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</si>
  <si>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</si>
  <si>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</si>
  <si>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</si>
  <si>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</si>
  <si>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</si>
  <si>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</si>
  <si>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</si>
  <si>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</si>
  <si>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</si>
  <si>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</si>
  <si>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</si>
  <si>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</si>
  <si>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</si>
  <si>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</si>
  <si>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</si>
  <si>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</si>
  <si>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</si>
  <si>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</si>
  <si>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</si>
  <si>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</si>
  <si>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</si>
  <si>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</si>
  <si>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</si>
  <si>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</si>
  <si>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</si>
  <si>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</si>
  <si>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</si>
  <si>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</si>
  <si>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</si>
  <si>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</si>
  <si>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</si>
  <si>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</si>
  <si>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</si>
  <si>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</si>
  <si>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</si>
  <si>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</si>
  <si>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</si>
  <si>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</si>
  <si>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</si>
  <si>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</si>
  <si>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</si>
  <si>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</si>
  <si>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</si>
  <si>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</si>
  <si>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</si>
  <si>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</si>
  <si>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</si>
  <si>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</si>
  <si>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</si>
  <si>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</si>
  <si>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</si>
  <si>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</si>
  <si>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</si>
  <si>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</si>
  <si>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</si>
  <si>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</si>
  <si>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</si>
  <si>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</si>
  <si>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</si>
  <si>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</si>
  <si>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</si>
  <si>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</si>
  <si>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</si>
  <si>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</si>
  <si>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</si>
  <si>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</si>
  <si>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</si>
  <si>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</si>
  <si>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</si>
  <si>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</si>
  <si>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</si>
  <si>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</si>
  <si>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</si>
  <si>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</si>
  <si>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</si>
  <si>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</si>
  <si>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</si>
  <si>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</si>
  <si>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</si>
  <si>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</si>
  <si>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</si>
  <si>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</si>
  <si>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</si>
  <si>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</si>
  <si>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</si>
  <si>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</si>
  <si>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</si>
  <si>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</si>
  <si>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</si>
  <si>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</si>
  <si>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</si>
  <si>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</si>
  <si>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</si>
  <si>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</si>
  <si>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</si>
  <si>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</si>
  <si>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</si>
  <si>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</si>
  <si>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</si>
  <si>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</si>
  <si>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</si>
  <si>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</si>
  <si>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</si>
  <si>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</si>
  <si>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</si>
  <si>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</si>
  <si>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</si>
  <si>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</si>
  <si>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</si>
  <si>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</si>
  <si>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</si>
  <si>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</si>
  <si>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</si>
  <si>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</si>
  <si>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</si>
  <si>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</si>
  <si>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</si>
  <si>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</si>
  <si>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</si>
  <si>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</si>
  <si>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</si>
  <si>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</si>
  <si>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</si>
  <si>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</si>
  <si>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</si>
  <si>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</si>
  <si>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</si>
  <si>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</si>
  <si>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</si>
  <si>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</si>
  <si>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</si>
  <si>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</si>
  <si>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</si>
  <si>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</si>
  <si>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</si>
  <si>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</si>
  <si>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</si>
  <si>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</si>
  <si>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</si>
  <si>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</si>
  <si>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</si>
  <si>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</si>
  <si>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</si>
  <si>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</si>
  <si>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</si>
  <si>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</si>
  <si>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</si>
  <si>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</si>
  <si>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</si>
  <si>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</si>
  <si>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</si>
  <si>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</si>
  <si>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</si>
  <si>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</si>
  <si>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</si>
  <si>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</si>
  <si>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</si>
  <si>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</si>
  <si>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</si>
  <si>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</si>
  <si>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</si>
  <si>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</si>
  <si>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</si>
  <si>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</si>
  <si>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</si>
  <si>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</si>
  <si>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</si>
  <si>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</si>
  <si>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</si>
  <si>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</si>
  <si>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</si>
  <si>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</si>
  <si>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</si>
  <si>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</si>
  <si>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</si>
  <si>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</si>
  <si>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</si>
  <si>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</si>
  <si>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</si>
  <si>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</si>
  <si>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</si>
  <si>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</si>
  <si>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</si>
  <si>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</si>
  <si>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</si>
  <si>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</si>
  <si>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</si>
  <si>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</si>
  <si>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</si>
  <si>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</si>
  <si>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</si>
  <si>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</si>
  <si>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</si>
  <si>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</si>
  <si>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</si>
  <si>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</si>
  <si>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</si>
  <si>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</si>
  <si>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</si>
  <si>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</si>
  <si>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</si>
  <si>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</si>
  <si>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</si>
  <si>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</si>
  <si>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</si>
  <si>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</si>
  <si>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</si>
  <si>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</si>
  <si>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</si>
  <si>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</si>
  <si>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</si>
  <si>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</si>
  <si>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</si>
  <si>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</si>
  <si>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</si>
  <si>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</si>
  <si>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</si>
  <si>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</si>
  <si>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</si>
  <si>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</si>
  <si>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</si>
  <si>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</si>
  <si>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</si>
  <si>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</si>
  <si>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</si>
  <si>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</si>
  <si>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</si>
  <si>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</si>
  <si>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</si>
  <si>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</si>
  <si>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</si>
  <si>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</si>
  <si>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</si>
  <si>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</si>
  <si>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</si>
  <si>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</si>
  <si>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</si>
  <si>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</si>
  <si>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</si>
  <si>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</si>
  <si>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</si>
  <si>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</si>
  <si>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</si>
  <si>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</si>
  <si>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</si>
  <si>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</si>
  <si>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</si>
  <si>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</si>
  <si>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</si>
  <si>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</si>
  <si>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</si>
  <si>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</si>
  <si>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</si>
  <si>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</si>
  <si>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</si>
  <si>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</si>
  <si>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</si>
  <si>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</si>
  <si>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</si>
  <si>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</si>
  <si>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</si>
  <si>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</si>
  <si>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</si>
  <si>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</si>
  <si>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</si>
  <si>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</si>
  <si>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</si>
  <si>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</si>
  <si>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</si>
  <si>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</si>
  <si>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</si>
  <si>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</si>
  <si>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</si>
  <si>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</si>
  <si>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</si>
  <si>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</si>
  <si>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</si>
  <si>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</si>
  <si>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</si>
  <si>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</si>
  <si>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</si>
  <si>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</si>
  <si>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</si>
  <si>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</si>
  <si>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</si>
  <si>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</si>
  <si>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</si>
  <si>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</si>
  <si>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</si>
  <si>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</si>
  <si>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</si>
  <si>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</si>
  <si>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</si>
  <si>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</si>
  <si>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</si>
  <si>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</si>
  <si>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</si>
  <si>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</si>
  <si>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</si>
  <si>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</si>
  <si>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</si>
  <si>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</si>
  <si>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</si>
  <si>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</si>
  <si>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</si>
  <si>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</si>
  <si>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</si>
  <si>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</si>
  <si>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</si>
  <si>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</si>
  <si>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</si>
  <si>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</si>
  <si>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</si>
  <si>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</si>
  <si>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</si>
  <si>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</si>
  <si>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</si>
  <si>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</si>
  <si>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</si>
  <si>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</si>
  <si>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</si>
  <si>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</si>
  <si>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</si>
  <si>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</si>
  <si>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</si>
  <si>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</si>
  <si>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</si>
  <si>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</si>
  <si>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</si>
  <si>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</si>
  <si>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</si>
  <si>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</si>
  <si>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</si>
  <si>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</si>
  <si>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</si>
  <si>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</si>
  <si>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</si>
  <si>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</si>
  <si>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</si>
  <si>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</si>
  <si>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</si>
  <si>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</si>
  <si>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</si>
  <si>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</si>
  <si>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</si>
  <si>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</si>
  <si>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</si>
  <si>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</si>
  <si>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</si>
  <si>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</si>
  <si>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</si>
  <si>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</si>
  <si>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</si>
  <si>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</si>
  <si>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</si>
  <si>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</si>
  <si>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</si>
  <si>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</si>
  <si>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</si>
  <si>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</si>
  <si>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</si>
  <si>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</si>
  <si>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</si>
  <si>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</si>
  <si>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</si>
  <si>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</si>
  <si>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</si>
  <si>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</si>
  <si>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</si>
  <si>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</si>
  <si>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</si>
  <si>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</si>
  <si>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</si>
  <si>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</si>
  <si>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</si>
  <si>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</si>
  <si>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</si>
  <si>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</si>
  <si>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</si>
  <si>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</si>
  <si>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</si>
  <si>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</si>
  <si>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</si>
  <si>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</si>
  <si>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</si>
  <si>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</si>
  <si>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</si>
  <si>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</si>
  <si>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</si>
  <si>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</si>
  <si>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</si>
  <si>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</si>
  <si>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</si>
  <si>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</si>
  <si>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</si>
  <si>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</si>
  <si>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</si>
  <si>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</si>
  <si>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</si>
  <si>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</si>
  <si>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</si>
  <si>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</si>
  <si>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</si>
  <si>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</si>
  <si>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</si>
  <si>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</si>
  <si>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</si>
  <si>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</si>
  <si>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</si>
  <si>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</si>
  <si>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</si>
  <si>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</si>
  <si>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</si>
  <si>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</si>
  <si>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</si>
  <si>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</si>
  <si>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</si>
  <si>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</si>
  <si>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</si>
  <si>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</si>
  <si>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</si>
  <si>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</si>
  <si>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</si>
  <si>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</si>
  <si>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</si>
  <si>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</si>
  <si>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</si>
  <si>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</si>
  <si>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</si>
  <si>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</si>
  <si>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</si>
  <si>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</si>
  <si>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</si>
  <si>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</si>
  <si>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</si>
  <si>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</si>
  <si>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</si>
  <si>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</si>
  <si>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</si>
  <si>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</si>
  <si>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</si>
  <si>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</si>
  <si>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</si>
  <si>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</si>
  <si>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</si>
  <si>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</si>
  <si>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</si>
  <si>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</si>
  <si>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</si>
  <si>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</si>
  <si>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</si>
  <si>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</si>
  <si>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</si>
  <si>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</si>
  <si>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</si>
  <si>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</si>
  <si>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</si>
  <si>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</si>
  <si>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</si>
  <si>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</si>
  <si>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</si>
  <si>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</si>
  <si>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</si>
  <si>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</si>
  <si>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</si>
  <si>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</si>
  <si>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</si>
  <si>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</si>
  <si>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</si>
  <si>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</si>
  <si>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</si>
  <si>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</si>
  <si>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</si>
  <si>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</si>
  <si>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</si>
  <si>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</si>
  <si>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</si>
  <si>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</si>
  <si>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</si>
  <si>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</si>
  <si>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</si>
  <si>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</si>
  <si>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</si>
  <si>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</si>
  <si>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</si>
  <si>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</si>
  <si>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</si>
  <si>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</si>
  <si>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</si>
  <si>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</si>
  <si>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</si>
  <si>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</si>
  <si>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</si>
  <si>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</si>
  <si>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</si>
  <si>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</si>
  <si>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</si>
  <si>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</si>
  <si>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</si>
  <si>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</si>
  <si>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</si>
  <si>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</si>
  <si>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</si>
  <si>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</si>
  <si>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</si>
  <si>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</si>
  <si>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</si>
  <si>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</si>
  <si>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</si>
  <si>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</si>
  <si>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</si>
  <si>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</si>
  <si>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</si>
  <si>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</si>
  <si>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</si>
  <si>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</si>
  <si>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</si>
  <si>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</si>
  <si>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</si>
  <si>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</si>
  <si>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</si>
  <si>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</si>
  <si>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</si>
  <si>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</si>
  <si>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</si>
  <si>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</si>
  <si>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</si>
  <si>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</si>
  <si>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</si>
  <si>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</si>
  <si>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</si>
  <si>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</si>
  <si>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</si>
  <si>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</si>
  <si>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</si>
  <si>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</si>
  <si>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</si>
  <si>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</si>
  <si>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</si>
  <si>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</si>
  <si>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</si>
  <si>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</si>
  <si>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</si>
  <si>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</si>
  <si>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</si>
  <si>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</si>
  <si>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</si>
  <si>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</si>
  <si>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</si>
  <si>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</si>
  <si>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</si>
  <si>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</si>
  <si>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</si>
  <si>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</si>
  <si>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</si>
  <si>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</si>
  <si>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</si>
  <si>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</si>
  <si>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</si>
  <si>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</si>
  <si>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</si>
  <si>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</si>
  <si>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</si>
  <si>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</si>
  <si>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</si>
  <si>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</si>
  <si>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</si>
  <si>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</si>
  <si>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</si>
  <si>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</si>
  <si>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</si>
  <si>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</si>
  <si>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</si>
  <si>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</si>
  <si>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</si>
  <si>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</si>
  <si>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</si>
  <si>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</si>
  <si>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</si>
  <si>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</si>
  <si>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</si>
  <si>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</si>
  <si>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</si>
  <si>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</si>
  <si>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</si>
  <si>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</si>
  <si>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</si>
  <si>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</si>
  <si>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</si>
  <si>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</si>
  <si>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</si>
  <si>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</si>
  <si>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</si>
  <si>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</si>
  <si>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</si>
  <si>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</si>
  <si>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</si>
  <si>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</si>
  <si>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</si>
  <si>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</si>
  <si>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</si>
  <si>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</si>
  <si>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</si>
  <si>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</si>
  <si>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</si>
  <si>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</si>
  <si>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</si>
  <si>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</si>
  <si>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</si>
  <si>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</si>
  <si>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</si>
  <si>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</si>
  <si>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</si>
  <si>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</si>
  <si>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</si>
  <si>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</si>
  <si>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</si>
  <si>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</si>
  <si>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</si>
  <si>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</si>
  <si>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</si>
  <si>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</si>
  <si>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</si>
  <si>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</si>
  <si>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</si>
  <si>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</si>
  <si>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</si>
  <si>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</si>
  <si>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</si>
  <si>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</si>
  <si>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</si>
  <si>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</si>
  <si>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</si>
  <si>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</si>
  <si>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</si>
  <si>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</si>
  <si>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</si>
  <si>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</si>
  <si>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</si>
  <si>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</si>
  <si>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</si>
  <si>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</si>
  <si>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</si>
  <si>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</si>
  <si>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</si>
  <si>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</si>
  <si>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</si>
  <si>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</si>
  <si>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</si>
  <si>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</si>
  <si>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</si>
  <si>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</si>
  <si>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</si>
  <si>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</si>
  <si>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</si>
  <si>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</si>
  <si>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</si>
  <si>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</si>
  <si>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</si>
  <si>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</si>
  <si>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</si>
  <si>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</si>
  <si>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</si>
  <si>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</si>
  <si>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</si>
  <si>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</si>
  <si>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</si>
  <si>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</si>
  <si>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</si>
  <si>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</si>
  <si>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</si>
  <si>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</si>
  <si>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</si>
  <si>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</si>
  <si>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</si>
  <si>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</si>
  <si>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</si>
  <si>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</si>
  <si>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</si>
  <si>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</si>
  <si>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</si>
  <si>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</si>
  <si>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</si>
  <si>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</si>
  <si>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</si>
  <si>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</si>
  <si>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</si>
  <si>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</si>
  <si>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</si>
  <si>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</si>
  <si>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</si>
  <si>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</si>
  <si>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</si>
  <si>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</si>
  <si>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</si>
  <si>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</si>
  <si>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</si>
  <si>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</si>
  <si>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</si>
  <si>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</si>
  <si>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</si>
  <si>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</si>
  <si>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</si>
  <si>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</si>
  <si>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</si>
  <si>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</si>
  <si>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</si>
  <si>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</si>
  <si>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</si>
  <si>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</si>
  <si>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</si>
  <si>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</si>
  <si>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</si>
  <si>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</si>
  <si>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</si>
  <si>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</si>
  <si>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</si>
  <si>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</si>
  <si>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</si>
  <si>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</si>
  <si>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</si>
  <si>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</si>
  <si>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</si>
  <si>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</si>
  <si>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</si>
  <si>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</si>
  <si>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</si>
  <si>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</si>
  <si>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</si>
  <si>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</si>
  <si>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</si>
  <si>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</si>
  <si>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</si>
  <si>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</si>
  <si>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</si>
  <si>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</si>
  <si>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</si>
  <si>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</si>
  <si>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</si>
  <si>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</si>
  <si>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</si>
  <si>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</si>
  <si>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</si>
  <si>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</si>
  <si>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</si>
  <si>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</si>
  <si>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</si>
  <si>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</si>
  <si>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</si>
  <si>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</si>
  <si>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</si>
  <si>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</si>
  <si>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</si>
  <si>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</si>
  <si>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</si>
  <si>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</si>
  <si>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</si>
  <si>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</si>
  <si>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</si>
  <si>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</si>
  <si>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</si>
  <si>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</si>
  <si>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</si>
  <si>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</si>
  <si>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</si>
  <si>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</si>
  <si>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</si>
  <si>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</si>
  <si>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</si>
  <si>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</si>
  <si>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</si>
  <si>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</si>
  <si>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</si>
  <si>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</si>
  <si>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</si>
  <si>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</si>
  <si>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</si>
  <si>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</si>
  <si>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</si>
  <si>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</si>
  <si>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</si>
  <si>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</si>
  <si>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</si>
  <si>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</si>
  <si>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</si>
  <si>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</si>
  <si>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</si>
  <si>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</si>
  <si>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</si>
  <si>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</si>
  <si>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</si>
  <si>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</si>
  <si>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</si>
  <si>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</si>
  <si>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</si>
  <si>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</si>
  <si>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</si>
  <si>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</si>
  <si>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</si>
  <si>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</si>
  <si>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</si>
  <si>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</si>
  <si>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</si>
  <si>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</si>
  <si>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</si>
  <si>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</si>
  <si>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</si>
  <si>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</si>
  <si>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</si>
  <si>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</si>
  <si>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</si>
  <si>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</si>
  <si>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</si>
  <si>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</si>
  <si>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</si>
  <si>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</si>
  <si>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</si>
  <si>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</si>
  <si>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</si>
  <si>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</si>
  <si>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</si>
  <si>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</si>
  <si>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</si>
  <si>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</si>
  <si>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</si>
  <si>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</si>
  <si>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</si>
  <si>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</si>
  <si>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</si>
  <si>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</si>
  <si>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</si>
  <si>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</si>
  <si>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</si>
  <si>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</si>
  <si>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</si>
  <si>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</si>
  <si>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</si>
  <si>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</si>
  <si>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</si>
  <si>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</si>
  <si>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</si>
  <si>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</si>
  <si>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</si>
  <si>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</si>
  <si>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</si>
  <si>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</si>
  <si>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</si>
  <si>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</si>
  <si>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</si>
  <si>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</si>
  <si>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</si>
  <si>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</si>
  <si>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</si>
  <si>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</si>
  <si>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</si>
  <si>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</si>
  <si>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</si>
  <si>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</si>
  <si>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</si>
  <si>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</si>
  <si>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</si>
  <si>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</si>
  <si>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</si>
  <si>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</si>
  <si>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</si>
  <si>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</si>
  <si>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</si>
  <si>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</si>
  <si>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</si>
  <si>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</si>
  <si>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</si>
  <si>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</si>
  <si>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</si>
  <si>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</si>
  <si>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</si>
  <si>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</si>
  <si>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</si>
  <si>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</si>
  <si>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</si>
  <si>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</si>
  <si>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</si>
  <si>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</si>
  <si>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</si>
  <si>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</si>
  <si>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</si>
  <si>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</si>
  <si>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</si>
  <si>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</si>
  <si>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</si>
  <si>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</si>
  <si>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</si>
  <si>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</si>
  <si>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</si>
  <si>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</si>
  <si>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</si>
  <si>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</si>
  <si>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</si>
  <si>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</si>
  <si>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</si>
  <si>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</si>
  <si>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</si>
  <si>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</si>
  <si>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</si>
  <si>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</si>
  <si>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</si>
  <si>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</si>
  <si>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</si>
  <si>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</si>
  <si>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</si>
  <si>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</si>
  <si>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</si>
  <si>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</si>
  <si>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</si>
  <si>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</si>
  <si>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</si>
  <si>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</si>
  <si>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</si>
  <si>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</si>
  <si>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</si>
  <si>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</si>
  <si>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</si>
  <si>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</si>
  <si>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</si>
  <si>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</si>
  <si>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</si>
  <si>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</si>
  <si>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</si>
  <si>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</si>
  <si>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</si>
  <si>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</si>
  <si>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</si>
  <si>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</si>
  <si>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</si>
  <si>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</si>
  <si>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</si>
  <si>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</si>
  <si>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</si>
  <si>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</si>
  <si>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</si>
  <si>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</si>
  <si>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</si>
  <si>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</si>
  <si>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</si>
  <si>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</si>
  <si>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</si>
  <si>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</si>
  <si>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</si>
  <si>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</si>
  <si>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</si>
  <si>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</si>
  <si>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</si>
  <si>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</si>
  <si>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</si>
  <si>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</si>
  <si>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</si>
  <si>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</si>
  <si>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</si>
  <si>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</si>
  <si>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</si>
  <si>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</si>
  <si>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</si>
  <si>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</si>
  <si>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</si>
  <si>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</si>
  <si>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</si>
  <si>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</si>
  <si>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</si>
  <si>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</si>
  <si>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</si>
  <si>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</si>
  <si>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</si>
  <si>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</si>
  <si>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</si>
  <si>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</si>
  <si>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</si>
  <si>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</si>
  <si>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</si>
  <si>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</si>
  <si>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</si>
  <si>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</si>
  <si>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</si>
  <si>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</si>
  <si>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</si>
  <si>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</si>
  <si>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</si>
  <si>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</si>
  <si>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</si>
  <si>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</si>
  <si>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</si>
  <si>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</si>
  <si>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</si>
  <si>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</si>
  <si>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</si>
  <si>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</si>
  <si>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</si>
  <si>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</si>
  <si>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</si>
  <si>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</si>
  <si>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</si>
  <si>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</si>
  <si>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</si>
  <si>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</si>
  <si>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</si>
  <si>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</si>
  <si>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</si>
  <si>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</si>
  <si>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</si>
  <si>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</si>
  <si>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</si>
  <si>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</si>
  <si>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</si>
  <si>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</si>
  <si>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</si>
  <si>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</si>
  <si>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</si>
  <si>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</si>
  <si>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</si>
  <si>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</si>
  <si>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</si>
  <si>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</si>
  <si>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</si>
  <si>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</si>
  <si>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</si>
  <si>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</si>
  <si>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</si>
  <si>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</si>
  <si>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</si>
  <si>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</si>
  <si>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</si>
  <si>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</si>
  <si>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</si>
  <si>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</si>
  <si>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</si>
  <si>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</si>
  <si>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</si>
  <si>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</si>
  <si>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</si>
  <si>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</si>
  <si>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</si>
  <si>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</si>
  <si>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</si>
  <si>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</si>
  <si>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</si>
  <si>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</si>
  <si>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</si>
  <si>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</si>
  <si>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</si>
  <si>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</si>
  <si>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</si>
  <si>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</si>
  <si>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</si>
  <si>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</si>
  <si>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</si>
  <si>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</si>
  <si>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</si>
  <si>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</si>
  <si>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</si>
  <si>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</si>
  <si>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</si>
  <si>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</si>
  <si>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</si>
  <si>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</si>
  <si>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</si>
  <si>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</si>
  <si>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</si>
  <si>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</si>
  <si>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</si>
  <si>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</si>
  <si>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</si>
  <si>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</si>
  <si>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</si>
  <si>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</si>
  <si>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</si>
  <si>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</si>
  <si>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</si>
  <si>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</si>
  <si>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</si>
  <si>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</si>
  <si>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</si>
  <si>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</si>
  <si>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</si>
  <si>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</si>
  <si>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</si>
  <si>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</si>
  <si>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</si>
  <si>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</si>
  <si>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</si>
  <si>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</si>
  <si>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</si>
  <si>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</si>
  <si>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</si>
  <si>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</si>
  <si>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</si>
  <si>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</si>
  <si>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</si>
  <si>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</si>
  <si>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</si>
  <si>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</si>
  <si>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</si>
  <si>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</si>
  <si>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</si>
  <si>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</si>
  <si>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</si>
  <si>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</si>
  <si>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</si>
  <si>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</si>
  <si>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</si>
  <si>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</si>
  <si>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</si>
  <si>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</si>
  <si>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</si>
  <si>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</si>
  <si>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</si>
  <si>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</si>
  <si>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</si>
  <si>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</si>
  <si>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</si>
  <si>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</si>
  <si>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</si>
  <si>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</si>
  <si>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</si>
  <si>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</si>
  <si>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</si>
  <si>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</si>
  <si>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</si>
  <si>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</si>
  <si>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</si>
  <si>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</si>
  <si>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</si>
  <si>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</si>
  <si>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</si>
  <si>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</si>
  <si>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</si>
  <si>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</si>
  <si>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</si>
  <si>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</si>
  <si>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</si>
  <si>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</si>
  <si>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</si>
  <si>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</si>
  <si>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</si>
  <si>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</si>
  <si>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</si>
  <si>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</si>
  <si>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</si>
  <si>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</si>
  <si>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</si>
  <si>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</si>
  <si>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</si>
  <si>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</si>
  <si>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</si>
  <si>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</si>
  <si>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</si>
  <si>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</si>
  <si>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</si>
  <si>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</si>
  <si>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</si>
  <si>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</si>
  <si>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</si>
  <si>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</si>
  <si>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</si>
  <si>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</si>
  <si>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</si>
  <si>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</si>
  <si>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</si>
  <si>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</si>
  <si>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</si>
  <si>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</si>
  <si>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</si>
  <si>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</si>
  <si>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</si>
  <si>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</si>
  <si>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</si>
  <si>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</si>
  <si>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</si>
  <si>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</si>
  <si>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</si>
  <si>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</si>
  <si>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</si>
  <si>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</si>
  <si>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</si>
  <si>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</si>
  <si>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</si>
  <si>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</si>
  <si>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</si>
  <si>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</si>
  <si>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</si>
  <si>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</si>
  <si>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</si>
  <si>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</si>
  <si>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</si>
  <si>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</si>
  <si>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</si>
  <si>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</si>
  <si>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</si>
  <si>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</si>
  <si>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</si>
  <si>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</si>
  <si>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</si>
  <si>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</si>
  <si>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</si>
  <si>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</si>
  <si>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</si>
  <si>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</si>
  <si>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</si>
  <si>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</si>
  <si>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</si>
  <si>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</si>
  <si>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</si>
  <si>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</si>
  <si>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</si>
  <si>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</si>
  <si>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</si>
  <si>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</si>
  <si>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</si>
  <si>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</si>
  <si>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</si>
  <si>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</si>
  <si>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</si>
  <si>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</si>
  <si>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</si>
  <si>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</si>
  <si>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</si>
  <si>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</si>
  <si>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</si>
  <si>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</si>
  <si>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</si>
  <si>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</si>
  <si>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</si>
  <si>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</si>
  <si>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</si>
  <si>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</si>
  <si>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</si>
  <si>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</si>
  <si>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</si>
  <si>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</si>
  <si>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</si>
  <si>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</si>
  <si>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</si>
  <si>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</si>
  <si>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</si>
  <si>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</si>
  <si>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</si>
  <si>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</si>
  <si>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</si>
  <si>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</si>
  <si>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</si>
  <si>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</si>
  <si>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</si>
  <si>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</si>
  <si>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</si>
  <si>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</si>
  <si>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</si>
  <si>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</si>
  <si>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</si>
  <si>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</si>
  <si>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</si>
  <si>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</si>
  <si>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</si>
  <si>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</si>
  <si>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</si>
  <si>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</si>
  <si>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</si>
  <si>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</si>
  <si>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</si>
  <si>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</si>
  <si>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</si>
  <si>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</si>
  <si>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</si>
  <si>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</si>
  <si>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</si>
  <si>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</si>
  <si>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</si>
  <si>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</si>
  <si>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</si>
  <si>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</si>
  <si>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</si>
  <si>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</si>
  <si>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</si>
  <si>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</si>
  <si>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</si>
  <si>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</si>
  <si>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</si>
  <si>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</si>
  <si>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</si>
  <si>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</si>
  <si>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</si>
  <si>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</si>
  <si>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</si>
  <si>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</si>
  <si>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</si>
  <si>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</si>
  <si>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</si>
  <si>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</si>
  <si>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</si>
  <si>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</si>
  <si>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</si>
  <si>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</si>
  <si>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</si>
  <si>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</si>
  <si>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</si>
  <si>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</si>
  <si>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</si>
  <si>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</si>
  <si>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</si>
  <si>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</si>
  <si>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</si>
  <si>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</si>
  <si>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</si>
  <si>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</si>
  <si>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</si>
  <si>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</si>
  <si>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</si>
  <si>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</si>
  <si>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</si>
  <si>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</si>
  <si>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</si>
  <si>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</si>
  <si>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</si>
  <si>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</si>
  <si>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</si>
  <si>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</si>
  <si>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</si>
  <si>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</si>
  <si>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</si>
  <si>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</si>
  <si>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</si>
  <si>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</si>
  <si>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</si>
  <si>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</si>
  <si>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</si>
  <si>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</si>
  <si>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</si>
  <si>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</si>
  <si>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</si>
  <si>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</si>
  <si>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</si>
  <si>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</si>
  <si>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</si>
  <si>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</si>
  <si>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</si>
  <si>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</si>
  <si>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</si>
  <si>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</si>
  <si>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</si>
  <si>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</si>
  <si>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</si>
  <si>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</si>
  <si>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</si>
  <si>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</si>
  <si>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</si>
  <si>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</si>
  <si>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</si>
  <si>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</si>
  <si>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</si>
  <si>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</si>
  <si>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</si>
  <si>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</si>
  <si>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</si>
  <si>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</si>
  <si>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</si>
  <si>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</si>
  <si>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</si>
  <si>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</si>
  <si>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</si>
  <si>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</si>
  <si>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</si>
  <si>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</si>
  <si>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</si>
  <si>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</si>
  <si>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</si>
  <si>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</si>
  <si>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</si>
  <si>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</si>
  <si>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</si>
  <si>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</si>
  <si>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</si>
  <si>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</si>
  <si>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</si>
  <si>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</si>
  <si>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</si>
  <si>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</si>
  <si>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</si>
  <si>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</si>
  <si>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</si>
  <si>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</si>
  <si>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</si>
  <si>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</si>
  <si>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</si>
  <si>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</si>
  <si>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</si>
  <si>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</si>
  <si>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</si>
  <si>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</si>
  <si>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</si>
  <si>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</si>
  <si>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</si>
  <si>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</si>
  <si>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</si>
  <si>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</si>
  <si>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</si>
  <si>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</si>
  <si>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</si>
  <si>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</si>
  <si>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</si>
  <si>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</si>
  <si>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</si>
  <si>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</si>
  <si>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</si>
  <si>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</si>
  <si>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</si>
  <si>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</si>
  <si>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</si>
  <si>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</si>
  <si>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</si>
  <si>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</si>
  <si>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</si>
  <si>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</si>
  <si>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</si>
  <si>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</si>
  <si>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</si>
  <si>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</si>
  <si>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</si>
  <si>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</si>
  <si>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</si>
  <si>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</si>
  <si>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</si>
  <si>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</si>
  <si>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</si>
  <si>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</si>
  <si>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</si>
  <si>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</si>
  <si>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</si>
  <si>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</si>
  <si>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</si>
  <si>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</si>
  <si>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</si>
  <si>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</si>
  <si>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</si>
  <si>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</si>
  <si>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</si>
  <si>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</si>
  <si>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</si>
  <si>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</si>
  <si>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</si>
  <si>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</si>
  <si>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</si>
  <si>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</si>
  <si>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</si>
  <si>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</si>
  <si>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</si>
  <si>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</si>
  <si>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</si>
  <si>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</si>
  <si>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</si>
  <si>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</si>
  <si>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</si>
  <si>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</si>
  <si>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</si>
  <si>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</si>
  <si>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</si>
  <si>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</si>
  <si>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</si>
  <si>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</si>
  <si>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</si>
  <si>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</si>
  <si>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</si>
  <si>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</si>
  <si>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</si>
  <si>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</si>
  <si>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</si>
  <si>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</si>
  <si>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</si>
  <si>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</si>
  <si>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</si>
  <si>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</si>
  <si>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</si>
  <si>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</si>
  <si>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</si>
  <si>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</si>
  <si>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</si>
  <si>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</si>
  <si>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</si>
  <si>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</si>
  <si>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</si>
  <si>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</si>
  <si>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</si>
  <si>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</si>
  <si>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</si>
  <si>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</si>
  <si>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</si>
  <si>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</si>
  <si>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</si>
  <si>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</si>
  <si>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</si>
  <si>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</si>
  <si>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</si>
  <si>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</si>
  <si>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</si>
  <si>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</si>
  <si>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</si>
  <si>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</si>
  <si>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</si>
  <si>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</si>
  <si>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</si>
  <si>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</si>
  <si>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</si>
  <si>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</si>
  <si>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</si>
  <si>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</si>
  <si>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</si>
  <si>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</si>
  <si>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</si>
  <si>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</si>
  <si>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</si>
  <si>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</si>
  <si>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</si>
  <si>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</si>
  <si>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</si>
  <si>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</si>
  <si>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</si>
  <si>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</si>
  <si>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</si>
  <si>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</si>
  <si>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</si>
  <si>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</si>
  <si>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</si>
  <si>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</si>
  <si>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</si>
  <si>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</si>
  <si>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</si>
  <si>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</si>
  <si>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</si>
  <si>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</si>
  <si>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</si>
  <si>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</si>
  <si>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</si>
  <si>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</si>
  <si>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</si>
  <si>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</si>
  <si>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</si>
  <si>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</si>
  <si>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</si>
  <si>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</si>
  <si>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</si>
  <si>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</si>
  <si>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</si>
  <si>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</si>
  <si>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</si>
  <si>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</si>
  <si>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</si>
  <si>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</si>
  <si>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</si>
  <si>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</si>
  <si>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</si>
  <si>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</si>
  <si>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</si>
  <si>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</si>
  <si>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</si>
  <si>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</si>
  <si>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</si>
  <si>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</si>
  <si>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</si>
  <si>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</si>
  <si>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</si>
  <si>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</si>
  <si>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</si>
  <si>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</si>
  <si>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</si>
  <si>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</si>
  <si>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</si>
  <si>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</si>
  <si>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</si>
  <si>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</si>
  <si>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</si>
  <si>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</si>
  <si>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</si>
  <si>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</si>
  <si>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</si>
  <si>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</si>
  <si>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</si>
  <si>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</si>
  <si>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</si>
  <si>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</si>
  <si>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</si>
  <si>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</si>
  <si>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</si>
  <si>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</si>
  <si>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</si>
  <si>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</si>
  <si>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</si>
  <si>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</si>
  <si>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</si>
  <si>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</si>
  <si>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</si>
  <si>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</si>
  <si>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</si>
  <si>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</si>
  <si>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</si>
  <si>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</si>
  <si>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</si>
  <si>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</si>
  <si>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</si>
  <si>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</si>
  <si>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</si>
  <si>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</si>
  <si>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</si>
  <si>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</si>
  <si>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</si>
  <si>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</si>
  <si>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</si>
  <si>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</si>
  <si>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</si>
  <si>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</si>
  <si>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</si>
  <si>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</si>
  <si>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</si>
  <si>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</si>
  <si>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</si>
  <si>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</si>
  <si>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</si>
  <si>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</si>
  <si>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</si>
  <si>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</si>
  <si>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</si>
  <si>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</si>
  <si>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</si>
  <si>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</si>
  <si>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</si>
  <si>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</si>
  <si>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</si>
  <si>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</si>
  <si>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</si>
  <si>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</si>
  <si>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</si>
  <si>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</si>
  <si>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</si>
  <si>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</si>
  <si>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</si>
  <si>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</si>
  <si>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</si>
  <si>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</si>
  <si>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</si>
  <si>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</si>
  <si>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</si>
  <si>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</si>
  <si>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</si>
  <si>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</si>
  <si>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</si>
  <si>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</si>
  <si>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</si>
  <si>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</si>
  <si>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</si>
  <si>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</si>
  <si>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</si>
  <si>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</si>
  <si>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</si>
  <si>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</si>
  <si>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</si>
  <si>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</si>
  <si>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</si>
  <si>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</si>
  <si>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</si>
  <si>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</si>
  <si>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</si>
  <si>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</si>
  <si>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</si>
  <si>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</si>
  <si>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</si>
  <si>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</si>
  <si>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</si>
  <si>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</si>
  <si>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</si>
  <si>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</si>
  <si>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</si>
  <si>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</si>
  <si>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</si>
  <si>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</si>
  <si>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</si>
  <si>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</si>
  <si>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</si>
  <si>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</si>
  <si>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</si>
  <si>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</si>
  <si>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</si>
  <si>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</si>
  <si>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</si>
  <si>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</si>
  <si>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</si>
  <si>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</si>
  <si>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</si>
  <si>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</si>
  <si>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</si>
  <si>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</si>
  <si>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</si>
  <si>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</si>
  <si>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</si>
  <si>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</si>
  <si>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</si>
  <si>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</si>
  <si>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</si>
  <si>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</si>
  <si>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</si>
  <si>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</si>
  <si>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</si>
  <si>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</si>
  <si>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</si>
  <si>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</si>
  <si>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</si>
  <si>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</si>
  <si>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</si>
  <si>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</si>
  <si>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</si>
  <si>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</si>
  <si>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</si>
  <si>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</si>
  <si>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</si>
  <si>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</si>
  <si>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</si>
  <si>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</si>
  <si>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</si>
  <si>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</si>
  <si>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</si>
  <si>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</si>
  <si>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</si>
  <si>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</si>
  <si>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</si>
  <si>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</si>
  <si>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</si>
  <si>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</si>
  <si>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</si>
  <si>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</si>
  <si>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</si>
  <si>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</si>
  <si>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</si>
  <si>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</si>
  <si>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</si>
  <si>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</si>
  <si>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</si>
  <si>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</si>
  <si>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</si>
  <si>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</si>
  <si>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</si>
  <si>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</si>
  <si>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</si>
  <si>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</si>
  <si>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</si>
  <si>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</si>
  <si>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</si>
  <si>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</si>
  <si>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</si>
  <si>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</si>
  <si>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</si>
  <si>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</si>
  <si>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</si>
  <si>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</si>
  <si>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</si>
  <si>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</si>
  <si>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</si>
  <si>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</si>
  <si>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</si>
  <si>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</si>
  <si>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</si>
  <si>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</si>
  <si>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</si>
  <si>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</si>
  <si>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</si>
  <si>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</si>
  <si>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</si>
  <si>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</si>
  <si>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</si>
  <si>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</si>
  <si>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</si>
  <si>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</si>
  <si>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</si>
  <si>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</si>
  <si>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</si>
  <si>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</si>
  <si>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</si>
  <si>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</si>
  <si>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</si>
  <si>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</si>
  <si>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</si>
  <si>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</si>
  <si>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</si>
  <si>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</si>
  <si>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</si>
  <si>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</si>
  <si>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</si>
  <si>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</si>
  <si>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</si>
  <si>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</si>
  <si>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</si>
  <si>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</si>
  <si>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</si>
  <si>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</si>
  <si>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</si>
  <si>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</si>
  <si>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</si>
  <si>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</si>
  <si>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</si>
  <si>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</si>
  <si>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</si>
  <si>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</si>
  <si>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</si>
  <si>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</si>
  <si>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</si>
  <si>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</si>
  <si>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</si>
  <si>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</si>
  <si>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</si>
  <si>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</si>
  <si>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</si>
  <si>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</si>
  <si>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</si>
  <si>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</si>
  <si>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</si>
  <si>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</si>
  <si>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</si>
  <si>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</si>
  <si>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</si>
  <si>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</si>
  <si>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</si>
  <si>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</si>
  <si>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</si>
  <si>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</si>
  <si>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</si>
  <si>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</si>
  <si>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</si>
  <si>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</si>
  <si>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</si>
  <si>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</si>
  <si>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</si>
  <si>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</si>
  <si>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</si>
  <si>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</si>
  <si>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</si>
  <si>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</si>
  <si>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</si>
  <si>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</si>
  <si>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</si>
  <si>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</si>
  <si>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</si>
  <si>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</si>
  <si>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</si>
  <si>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</si>
  <si>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</si>
  <si>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</si>
  <si>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</si>
  <si>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</si>
  <si>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</si>
  <si>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</si>
  <si>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</si>
  <si>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</si>
  <si>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</si>
  <si>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</si>
  <si>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</si>
  <si>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</si>
  <si>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</si>
  <si>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</si>
  <si>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</si>
  <si>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</si>
  <si>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</si>
  <si>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</si>
  <si>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</si>
  <si>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</si>
  <si>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</si>
  <si>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</si>
  <si>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</si>
  <si>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</si>
  <si>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</si>
  <si>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</si>
  <si>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</si>
  <si>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</si>
  <si>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</si>
  <si>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</si>
  <si>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</si>
  <si>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</si>
  <si>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</si>
  <si>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</si>
  <si>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</si>
  <si>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</si>
  <si>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</si>
  <si>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</si>
  <si>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</si>
  <si>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</si>
  <si>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</si>
  <si>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</si>
  <si>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</si>
  <si>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</si>
  <si>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</si>
  <si>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</si>
  <si>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</si>
  <si>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</si>
  <si>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</si>
  <si>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</si>
  <si>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</si>
  <si>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</si>
  <si>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</si>
  <si>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</si>
  <si>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</si>
  <si>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</si>
  <si>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</si>
  <si>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</si>
  <si>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</si>
  <si>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</si>
  <si>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</si>
  <si>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</si>
  <si>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</si>
  <si>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</si>
  <si>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</si>
  <si>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</si>
  <si>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</si>
  <si>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</si>
  <si>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</si>
  <si>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</si>
  <si>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</si>
  <si>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</si>
  <si>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</si>
  <si>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</si>
  <si>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</si>
  <si>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</si>
  <si>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</si>
  <si>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</si>
  <si>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</si>
  <si>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</si>
  <si>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</si>
  <si>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</si>
  <si>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</si>
  <si>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</si>
  <si>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</si>
  <si>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</si>
  <si>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</si>
  <si>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</si>
  <si>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</si>
  <si>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</si>
  <si>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</si>
  <si>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</si>
  <si>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</si>
  <si>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</si>
  <si>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</si>
  <si>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</si>
  <si>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</si>
  <si>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</si>
  <si>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</si>
  <si>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</si>
  <si>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</si>
  <si>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</si>
  <si>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</si>
  <si>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</si>
  <si>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</si>
  <si>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</si>
  <si>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</si>
  <si>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</si>
  <si>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</si>
  <si>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</si>
  <si>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</si>
  <si>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</si>
  <si>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</si>
  <si>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</si>
  <si>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</si>
  <si>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</si>
  <si>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</si>
  <si>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</si>
  <si>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</si>
  <si>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</si>
  <si>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</si>
  <si>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</si>
  <si>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</si>
  <si>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</si>
  <si>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</si>
  <si>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</si>
  <si>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</si>
  <si>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</si>
  <si>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</si>
  <si>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</si>
  <si>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</si>
  <si>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</si>
  <si>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</si>
  <si>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</si>
  <si>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</si>
  <si>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</si>
  <si>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</si>
  <si>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</si>
  <si>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</si>
  <si>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</si>
  <si>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</si>
  <si>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</si>
  <si>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</si>
  <si>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</si>
  <si>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</si>
  <si>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</si>
  <si>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</si>
  <si>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</si>
  <si>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</si>
  <si>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</si>
  <si>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</si>
  <si>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</si>
  <si>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</si>
  <si>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</si>
  <si>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</si>
  <si>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</si>
  <si>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</si>
  <si>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</si>
  <si>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</si>
  <si>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</si>
  <si>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</si>
  <si>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</si>
  <si>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</si>
  <si>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</si>
  <si>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</si>
  <si>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</si>
  <si>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</si>
  <si>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</si>
  <si>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</si>
  <si>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</si>
  <si>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</si>
  <si>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</si>
  <si>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</si>
  <si>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</si>
  <si>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</si>
  <si>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</si>
  <si>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</si>
  <si>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</si>
  <si>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</si>
  <si>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</si>
  <si>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</si>
  <si>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</si>
  <si>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</si>
  <si>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</si>
  <si>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</si>
  <si>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</si>
  <si>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</si>
  <si>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</si>
  <si>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</si>
  <si>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</si>
  <si>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</si>
  <si>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</si>
  <si>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</si>
  <si>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</si>
  <si>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</si>
  <si>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</si>
  <si>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</si>
  <si>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</si>
  <si>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</si>
  <si>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</si>
  <si>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</si>
  <si>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</si>
  <si>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</si>
  <si>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</si>
  <si>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</si>
  <si>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</si>
  <si>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</si>
  <si>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</si>
  <si>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</si>
  <si>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</si>
  <si>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</si>
  <si>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</si>
  <si>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</si>
  <si>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</si>
  <si>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</si>
  <si>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</si>
  <si>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</si>
  <si>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</si>
  <si>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</si>
  <si>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</si>
  <si>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</si>
  <si>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</si>
  <si>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</si>
  <si>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</si>
  <si>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</si>
  <si>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</si>
  <si>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</si>
  <si>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</si>
  <si>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</si>
  <si>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</si>
  <si>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</si>
  <si>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</si>
  <si>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</si>
  <si>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</si>
  <si>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</si>
  <si>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</si>
  <si>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</si>
  <si>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</si>
  <si>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</si>
  <si>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</si>
  <si>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</si>
  <si>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</si>
  <si>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</si>
  <si>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</si>
  <si>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</si>
  <si>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</si>
  <si>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</si>
  <si>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</si>
  <si>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</si>
  <si>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</si>
  <si>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</si>
  <si>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</si>
  <si>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</si>
  <si>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</si>
  <si>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</si>
  <si>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</si>
  <si>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</si>
  <si>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</si>
  <si>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</si>
  <si>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</si>
  <si>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</si>
  <si>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</si>
  <si>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</si>
  <si>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</si>
  <si>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</si>
  <si>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</si>
  <si>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</si>
  <si>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</si>
  <si>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</si>
  <si>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</si>
  <si>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</si>
  <si>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</si>
  <si>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</si>
  <si>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</si>
  <si>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</si>
  <si>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</si>
  <si>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</si>
  <si>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</si>
  <si>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</si>
  <si>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</si>
  <si>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</si>
  <si>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</si>
  <si>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</si>
  <si>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</si>
  <si>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</si>
  <si>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</si>
  <si>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</si>
  <si>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</si>
  <si>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</si>
  <si>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</si>
  <si>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</si>
  <si>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</si>
  <si>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</si>
  <si>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</si>
  <si>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</si>
  <si>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</si>
  <si>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</si>
  <si>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</si>
  <si>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</si>
  <si>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</si>
  <si>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</si>
  <si>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</si>
  <si>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</si>
  <si>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</si>
  <si>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</si>
  <si>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</si>
  <si>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</si>
  <si>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</si>
  <si>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</si>
  <si>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</si>
  <si>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</si>
  <si>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</si>
  <si>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</si>
  <si>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</si>
  <si>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</si>
  <si>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</si>
  <si>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</si>
  <si>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</si>
  <si>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</si>
  <si>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</si>
  <si>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</si>
  <si>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</si>
  <si>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</si>
  <si>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</si>
  <si>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</si>
  <si>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</si>
  <si>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</si>
  <si>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</si>
  <si>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</si>
  <si>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</si>
  <si>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</si>
  <si>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</si>
  <si>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</si>
  <si>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</si>
  <si>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</si>
  <si>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</si>
  <si>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</si>
  <si>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</si>
  <si>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</si>
  <si>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</si>
  <si>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</si>
  <si>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</si>
  <si>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</si>
  <si>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</si>
  <si>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</si>
  <si>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</si>
  <si>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</si>
  <si>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</si>
  <si>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</si>
  <si>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</si>
  <si>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</si>
  <si>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</si>
  <si>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</si>
  <si>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</si>
  <si>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</si>
  <si>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</si>
  <si>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</si>
  <si>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</si>
  <si>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</si>
  <si>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</si>
  <si>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</si>
  <si>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</si>
  <si>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</si>
  <si>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</si>
  <si>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</si>
  <si>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</si>
  <si>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</si>
  <si>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</si>
  <si>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</si>
  <si>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</si>
  <si>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</si>
  <si>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</si>
  <si>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</si>
  <si>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</si>
  <si>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</si>
  <si>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</si>
  <si>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</si>
  <si>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</si>
  <si>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</si>
  <si>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</si>
  <si>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</si>
  <si>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</si>
  <si>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</si>
  <si>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</si>
  <si>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</si>
  <si>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</si>
  <si>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</si>
  <si>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</si>
  <si>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</si>
  <si>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</si>
  <si>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</si>
  <si>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</si>
  <si>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</si>
  <si>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</si>
  <si>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</si>
  <si>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</si>
  <si>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</si>
  <si>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</si>
  <si>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</si>
  <si>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</si>
  <si>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</si>
  <si>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</si>
  <si>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</si>
  <si>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</si>
  <si>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</si>
  <si>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</si>
  <si>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</si>
  <si>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</si>
  <si>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</si>
  <si>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</si>
  <si>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</si>
  <si>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</si>
  <si>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</si>
  <si>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</si>
  <si>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</si>
  <si>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</si>
  <si>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</si>
  <si>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</si>
  <si>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</si>
  <si>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</si>
  <si>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</si>
  <si>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</si>
  <si>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</si>
  <si>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</si>
  <si>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</si>
  <si>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</si>
  <si>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</si>
  <si>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</si>
  <si>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</si>
  <si>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</si>
  <si>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</si>
  <si>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</si>
  <si>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</si>
  <si>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</si>
  <si>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</si>
  <si>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</si>
  <si>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</si>
  <si>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</si>
  <si>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</si>
  <si>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</si>
  <si>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</si>
  <si>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</si>
  <si>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</si>
  <si>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</si>
  <si>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</si>
  <si>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</si>
  <si>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</si>
  <si>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</si>
  <si>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</si>
  <si>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</si>
  <si>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</si>
  <si>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</si>
  <si>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</si>
  <si>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</si>
  <si>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</si>
  <si>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</si>
  <si>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</si>
  <si>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</si>
  <si>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</si>
  <si>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</si>
  <si>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</si>
  <si>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</si>
  <si>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</si>
  <si>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</si>
  <si>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</si>
  <si>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</si>
  <si>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</si>
  <si>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</si>
  <si>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</si>
  <si>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</si>
  <si>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</si>
  <si>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</si>
  <si>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</si>
  <si>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</si>
  <si>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</si>
  <si>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</si>
  <si>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</si>
  <si>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</si>
  <si>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</si>
  <si>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</si>
  <si>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</si>
  <si>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</si>
  <si>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</si>
  <si>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</si>
  <si>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</si>
  <si>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</si>
  <si>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</si>
  <si>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</si>
  <si>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</si>
  <si>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</si>
  <si>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</si>
  <si>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</si>
  <si>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</si>
  <si>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</si>
  <si>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</si>
  <si>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</si>
  <si>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</si>
  <si>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</si>
  <si>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</si>
  <si>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</si>
  <si>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</si>
  <si>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</si>
  <si>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</si>
  <si>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</si>
  <si>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</si>
  <si>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</si>
  <si>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</si>
  <si>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</si>
  <si>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</si>
  <si>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</si>
  <si>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</si>
  <si>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</si>
  <si>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</si>
  <si>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</si>
  <si>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</si>
  <si>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</si>
  <si>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</si>
  <si>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</si>
  <si>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</si>
  <si>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</si>
  <si>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</si>
  <si>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</si>
  <si>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</si>
  <si>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</si>
  <si>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</si>
  <si>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</si>
  <si>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</si>
  <si>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</si>
  <si>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</si>
  <si>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</si>
  <si>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</si>
  <si>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</si>
  <si>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</si>
  <si>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</si>
  <si>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</si>
  <si>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</si>
  <si>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</si>
  <si>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</si>
  <si>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</si>
  <si>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</si>
  <si>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</si>
  <si>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</si>
  <si>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</si>
  <si>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</si>
  <si>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</si>
  <si>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</si>
  <si>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</si>
  <si>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</si>
  <si>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</si>
  <si>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</si>
  <si>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</si>
  <si>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</si>
  <si>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</si>
  <si>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</si>
  <si>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</si>
  <si>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</si>
  <si>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</si>
  <si>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</si>
  <si>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</si>
  <si>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</si>
  <si>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</si>
  <si>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</si>
  <si>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</si>
  <si>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</si>
  <si>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</si>
  <si>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</si>
  <si>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</si>
  <si>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</si>
  <si>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</si>
  <si>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</si>
  <si>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</si>
  <si>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</si>
  <si>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</si>
  <si>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</si>
  <si>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</si>
  <si>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</si>
  <si>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</si>
  <si>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</si>
  <si>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</si>
  <si>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</si>
  <si>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</si>
  <si>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</si>
  <si>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</si>
  <si>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</si>
  <si>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</si>
  <si>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</si>
  <si>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</si>
  <si>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</si>
  <si>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</si>
  <si>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</si>
  <si>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</si>
  <si>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</si>
  <si>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</si>
  <si>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</si>
  <si>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</si>
  <si>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</si>
  <si>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</si>
  <si>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</si>
  <si>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</si>
  <si>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</si>
  <si>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</si>
  <si>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</si>
  <si>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</si>
  <si>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</si>
  <si>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</si>
  <si>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</si>
  <si>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</si>
  <si>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</si>
  <si>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</si>
  <si>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</si>
  <si>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</si>
  <si>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</si>
  <si>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</si>
  <si>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</si>
  <si>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</si>
  <si>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</si>
  <si>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</si>
  <si>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</si>
  <si>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</si>
  <si>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</si>
  <si>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</si>
  <si>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</si>
  <si>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</si>
  <si>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</si>
  <si>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</si>
  <si>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</si>
  <si>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</si>
  <si>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</si>
  <si>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</si>
  <si>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</si>
  <si>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</si>
  <si>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</si>
  <si>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</si>
  <si>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</si>
  <si>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</si>
  <si>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</si>
  <si>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</si>
  <si>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</si>
  <si>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</si>
  <si>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</si>
  <si>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</si>
  <si>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</si>
  <si>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</si>
  <si>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</si>
  <si>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</si>
  <si>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</si>
  <si>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</si>
  <si>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</si>
  <si>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</si>
  <si>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</si>
  <si>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</si>
  <si>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</si>
  <si>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</si>
  <si>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</si>
  <si>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</si>
  <si>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</si>
  <si>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</si>
  <si>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</si>
  <si>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</si>
  <si>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</si>
  <si>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</si>
  <si>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</si>
  <si>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</si>
  <si>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</si>
  <si>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</si>
  <si>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</si>
  <si>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</si>
  <si>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</si>
  <si>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</si>
  <si>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</si>
  <si>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</si>
  <si>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</si>
  <si>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</si>
  <si>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</si>
  <si>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</si>
  <si>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</si>
  <si>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</si>
  <si>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</si>
  <si>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</si>
  <si>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</si>
  <si>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</si>
  <si>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</si>
  <si>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</si>
  <si>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</si>
  <si>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</si>
  <si>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</si>
  <si>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</si>
  <si>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</si>
  <si>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</si>
  <si>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</si>
  <si>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</si>
  <si>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</si>
  <si>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</si>
  <si>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</si>
  <si>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</si>
  <si>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</si>
  <si>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</si>
  <si>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</si>
  <si>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</si>
  <si>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</si>
  <si>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</si>
  <si>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</si>
  <si>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</si>
  <si>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</si>
  <si>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</si>
  <si>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</si>
  <si>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</si>
  <si>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</si>
  <si>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</si>
  <si>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</si>
  <si>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</si>
  <si>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</si>
  <si>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</si>
  <si>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</si>
  <si>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</si>
  <si>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</si>
  <si>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</si>
  <si>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</si>
  <si>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</si>
  <si>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</si>
  <si>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</si>
  <si>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</si>
  <si>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</si>
  <si>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</si>
  <si>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</si>
  <si>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</si>
  <si>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</si>
  <si>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</si>
  <si>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</si>
  <si>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</si>
  <si>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</si>
  <si>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</si>
  <si>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</si>
  <si>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</si>
  <si>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</si>
  <si>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</si>
  <si>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</si>
  <si>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</si>
  <si>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</si>
  <si>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</si>
  <si>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</si>
  <si>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</si>
  <si>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</si>
  <si>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</si>
  <si>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</si>
  <si>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</si>
  <si>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</si>
  <si>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</si>
  <si>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</si>
  <si>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</si>
  <si>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</si>
  <si>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</si>
  <si>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</si>
  <si>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</si>
  <si>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</si>
  <si>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</si>
  <si>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</si>
  <si>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</si>
  <si>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</si>
  <si>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</si>
  <si>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</si>
  <si>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</si>
  <si>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</si>
  <si>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</si>
  <si>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</si>
  <si>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</si>
  <si>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</si>
  <si>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</si>
  <si>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</si>
  <si>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</si>
  <si>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</si>
  <si>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</si>
  <si>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</si>
  <si>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</si>
  <si>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</si>
  <si>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</si>
  <si>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</si>
  <si>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</si>
  <si>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</si>
  <si>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</si>
  <si>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</si>
  <si>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</si>
  <si>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</si>
  <si>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</si>
  <si>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</si>
  <si>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</si>
  <si>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</si>
  <si>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</si>
  <si>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</si>
  <si>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</si>
  <si>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</si>
  <si>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</si>
  <si>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</si>
  <si>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</si>
  <si>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</si>
  <si>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</si>
  <si>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</si>
  <si>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</si>
  <si>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</si>
  <si>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</si>
  <si>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</si>
  <si>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</si>
  <si>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</si>
  <si>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</si>
  <si>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</si>
  <si>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</si>
  <si>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</si>
  <si>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</si>
  <si>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</si>
  <si>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</si>
  <si>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</si>
  <si>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</si>
  <si>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</si>
  <si>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</si>
  <si>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</si>
  <si>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</si>
  <si>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</si>
  <si>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</si>
  <si>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</si>
  <si>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</si>
  <si>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</si>
  <si>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</si>
  <si>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</si>
  <si>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</si>
  <si>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</si>
  <si>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</si>
  <si>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</si>
  <si>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</si>
  <si>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</si>
  <si>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</si>
  <si>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</si>
  <si>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</si>
  <si>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</si>
  <si>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</si>
  <si>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</si>
  <si>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</si>
  <si>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</si>
  <si>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</si>
  <si>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</si>
  <si>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</si>
  <si>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</si>
  <si>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</si>
  <si>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</si>
  <si>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</si>
  <si>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</si>
  <si>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</si>
  <si>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</si>
  <si>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</si>
  <si>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</si>
  <si>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</si>
  <si>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</si>
  <si>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</si>
  <si>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</si>
  <si>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</si>
  <si>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</si>
  <si>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</si>
  <si>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</si>
  <si>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</si>
  <si>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</si>
  <si>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</si>
  <si>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</si>
  <si>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</si>
  <si>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</si>
  <si>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</si>
  <si>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</si>
  <si>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</si>
  <si>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</si>
  <si>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</si>
  <si>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</si>
  <si>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</si>
  <si>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</si>
  <si>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</si>
  <si>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</si>
  <si>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</si>
  <si>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</si>
  <si>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</si>
  <si>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</si>
  <si>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</si>
  <si>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</si>
  <si>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</si>
  <si>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</si>
  <si>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</si>
  <si>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</si>
  <si>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</si>
  <si>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</si>
  <si>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</si>
  <si>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</si>
  <si>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</si>
  <si>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</si>
  <si>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</si>
  <si>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</si>
  <si>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</si>
  <si>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</si>
  <si>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</si>
  <si>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</si>
  <si>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</si>
  <si>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</si>
  <si>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</si>
  <si>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</si>
  <si>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</si>
  <si>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</si>
  <si>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</si>
  <si>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</si>
  <si>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</si>
  <si>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</si>
  <si>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</si>
  <si>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</si>
  <si>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</si>
  <si>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</si>
  <si>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</si>
  <si>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</si>
  <si>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</si>
  <si>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</si>
  <si>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</si>
  <si>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</si>
  <si>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</si>
  <si>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</si>
  <si>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</si>
  <si>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</si>
  <si>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</si>
  <si>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</si>
  <si>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</si>
  <si>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</si>
  <si>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</si>
  <si>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</si>
  <si>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</si>
  <si>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</si>
  <si>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</si>
  <si>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</si>
  <si>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</si>
  <si>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</si>
  <si>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</si>
  <si>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</si>
  <si>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</si>
  <si>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</si>
  <si>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</si>
  <si>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</si>
  <si>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</si>
  <si>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</si>
  <si>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</si>
  <si>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</si>
  <si>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</si>
  <si>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</si>
  <si>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</si>
  <si>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</si>
  <si>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</si>
  <si>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</si>
  <si>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</si>
  <si>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</si>
  <si>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</si>
  <si>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</si>
  <si>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</si>
  <si>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</si>
  <si>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</si>
  <si>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</si>
  <si>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</si>
  <si>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</si>
  <si>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</si>
  <si>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</si>
  <si>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</si>
  <si>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</si>
  <si>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</si>
  <si>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</si>
  <si>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</si>
  <si>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</si>
  <si>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</si>
  <si>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</si>
  <si>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</si>
  <si>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</si>
  <si>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</si>
  <si>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</si>
  <si>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</si>
  <si>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</si>
  <si>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</si>
  <si>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</si>
  <si>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</si>
  <si>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</si>
  <si>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</si>
  <si>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</si>
  <si>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</si>
  <si>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</si>
  <si>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</si>
  <si>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</si>
  <si>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</si>
  <si>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</si>
  <si>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</si>
  <si>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</si>
  <si>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</si>
  <si>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</si>
  <si>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</si>
  <si>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</si>
  <si>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</si>
  <si>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</si>
  <si>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</si>
  <si>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</si>
  <si>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</si>
  <si>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</si>
  <si>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</si>
  <si>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</si>
  <si>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</si>
  <si>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</si>
  <si>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</si>
  <si>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</si>
  <si>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</si>
  <si>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</si>
  <si>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</si>
  <si>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</si>
  <si>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</si>
  <si>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</si>
  <si>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</si>
  <si>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</si>
  <si>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</si>
  <si>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</si>
  <si>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</si>
  <si>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</si>
  <si>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</si>
  <si>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</si>
  <si>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</si>
  <si>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</si>
  <si>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</si>
  <si>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</si>
  <si>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</si>
  <si>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</si>
  <si>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</si>
  <si>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</si>
  <si>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</si>
  <si>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</si>
  <si>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</si>
  <si>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</si>
  <si>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</si>
  <si>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</si>
  <si>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</si>
  <si>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</si>
  <si>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</si>
  <si>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</si>
  <si>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</si>
  <si>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</si>
  <si>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</si>
  <si>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</si>
  <si>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</si>
  <si>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</si>
  <si>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</si>
  <si>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</si>
  <si>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</si>
  <si>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</si>
  <si>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</si>
  <si>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</si>
  <si>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</si>
  <si>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</si>
  <si>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</si>
  <si>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</si>
  <si>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</si>
  <si>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</si>
  <si>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</si>
  <si>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</si>
  <si>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</si>
  <si>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</si>
  <si>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</si>
  <si>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</si>
  <si>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</si>
  <si>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</si>
  <si>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</si>
  <si>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</si>
  <si>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</si>
  <si>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</si>
  <si>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</si>
  <si>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</si>
  <si>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</si>
  <si>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</si>
  <si>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</si>
  <si>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</si>
  <si>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</si>
  <si>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</si>
  <si>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</si>
  <si>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</si>
  <si>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</si>
  <si>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</si>
  <si>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</si>
  <si>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</si>
  <si>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</si>
  <si>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</si>
  <si>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</si>
  <si>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</si>
  <si>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</si>
  <si>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</si>
  <si>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</si>
  <si>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</si>
  <si>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</si>
  <si>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</si>
  <si>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</si>
  <si>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</si>
  <si>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</si>
  <si>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</si>
  <si>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</si>
  <si>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</si>
  <si>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</si>
  <si>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</si>
  <si>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</si>
  <si>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</si>
  <si>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</si>
  <si>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</si>
  <si>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</si>
  <si>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</si>
  <si>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</si>
  <si>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</si>
  <si>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</si>
  <si>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</si>
  <si>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</si>
  <si>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</si>
  <si>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</si>
  <si>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</si>
  <si>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</si>
  <si>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</si>
  <si>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</si>
  <si>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</si>
  <si>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</si>
  <si>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</si>
  <si>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</si>
  <si>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</si>
  <si>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</si>
  <si>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</si>
  <si>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</si>
  <si>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</si>
  <si>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</si>
  <si>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</si>
  <si>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</si>
  <si>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</si>
  <si>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</si>
  <si>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</si>
  <si>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</si>
  <si>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</si>
  <si>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</si>
  <si>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</si>
  <si>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</si>
  <si>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</si>
  <si>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</si>
  <si>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</si>
  <si>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</si>
  <si>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</si>
  <si>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</si>
  <si>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</si>
  <si>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</si>
  <si>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</si>
  <si>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</si>
  <si>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</si>
  <si>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</si>
  <si>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</si>
  <si>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</si>
  <si>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</si>
  <si>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</si>
  <si>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</si>
  <si>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</si>
  <si>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</si>
  <si>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</si>
  <si>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</si>
  <si>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</si>
  <si>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</si>
  <si>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</si>
  <si>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</si>
  <si>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</si>
  <si>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</si>
  <si>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</si>
  <si>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</si>
  <si>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</si>
  <si>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</si>
  <si>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</si>
  <si>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</si>
  <si>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</si>
  <si>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</si>
  <si>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</si>
  <si>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</si>
  <si>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</si>
  <si>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</si>
  <si>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</si>
  <si>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</si>
  <si>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</si>
  <si>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</si>
  <si>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</si>
  <si>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</si>
  <si>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</si>
  <si>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</si>
  <si>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</si>
  <si>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</si>
  <si>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</si>
  <si>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</si>
  <si>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</si>
  <si>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</si>
  <si>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</si>
  <si>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</si>
  <si>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</si>
  <si>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</si>
  <si>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</si>
  <si>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</si>
  <si>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</si>
  <si>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</si>
  <si>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</si>
  <si>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</si>
  <si>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</si>
  <si>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</si>
  <si>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</si>
  <si>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</si>
  <si>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</si>
  <si>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</si>
  <si>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</si>
  <si>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</si>
  <si>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</si>
  <si>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</si>
  <si>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</si>
  <si>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</si>
  <si>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</si>
  <si>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</si>
  <si>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</si>
  <si>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</si>
  <si>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</si>
  <si>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</si>
  <si>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</si>
  <si>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</si>
  <si>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</si>
  <si>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</si>
  <si>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</si>
  <si>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</si>
  <si>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</si>
  <si>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</si>
  <si>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</si>
  <si>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</si>
  <si>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</si>
  <si>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</si>
  <si>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</si>
  <si>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</si>
  <si>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</si>
  <si>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</si>
  <si>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</si>
  <si>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</si>
  <si>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</si>
  <si>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</si>
  <si>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</si>
  <si>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</si>
  <si>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</si>
  <si>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</si>
  <si>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</si>
  <si>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</si>
  <si>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</si>
  <si>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</si>
  <si>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</si>
  <si>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</si>
  <si>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</si>
  <si>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</si>
  <si>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</si>
  <si>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</si>
  <si>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</si>
  <si>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</si>
  <si>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</si>
  <si>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</si>
  <si>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</si>
  <si>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</si>
  <si>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</si>
  <si>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</si>
  <si>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</si>
  <si>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</si>
  <si>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</si>
  <si>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</si>
  <si>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</si>
  <si>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</si>
  <si>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</si>
  <si>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</si>
  <si>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</si>
  <si>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</si>
  <si>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</si>
  <si>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</si>
  <si>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</si>
  <si>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</si>
  <si>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</si>
  <si>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</si>
  <si>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</si>
  <si>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</si>
  <si>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</si>
  <si>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</si>
  <si>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</si>
  <si>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</si>
  <si>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</si>
  <si>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</si>
  <si>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</si>
  <si>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</si>
  <si>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</si>
  <si>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</si>
  <si>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</si>
  <si>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</si>
  <si>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</si>
  <si>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</si>
  <si>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</si>
  <si>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</si>
  <si>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</si>
  <si>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</si>
  <si>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</si>
  <si>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</si>
  <si>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</si>
  <si>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</si>
  <si>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</si>
  <si>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</si>
  <si>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</si>
  <si>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</si>
  <si>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</si>
  <si>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</si>
  <si>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</si>
  <si>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</si>
  <si>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</si>
  <si>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</si>
  <si>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</si>
  <si>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</si>
  <si>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</si>
  <si>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</si>
  <si>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</si>
  <si>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</si>
  <si>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</si>
  <si>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</si>
  <si>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</si>
  <si>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</si>
  <si>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</si>
  <si>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</si>
  <si>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</si>
  <si>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</si>
  <si>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</si>
  <si>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</si>
  <si>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</si>
  <si>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</si>
  <si>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</si>
  <si>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</si>
  <si>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</si>
  <si>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</si>
  <si>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</si>
  <si>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</si>
  <si>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</si>
  <si>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</si>
  <si>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</si>
  <si>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</si>
  <si>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</si>
  <si>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</si>
  <si>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</si>
  <si>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</si>
  <si>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</si>
  <si>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</si>
  <si>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</si>
  <si>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</si>
  <si>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</si>
  <si>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</si>
  <si>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</si>
  <si>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</si>
  <si>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</si>
  <si>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</si>
  <si>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</si>
  <si>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</si>
  <si>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</si>
  <si>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</si>
  <si>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</si>
  <si>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</si>
  <si>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</si>
  <si>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</si>
  <si>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</si>
  <si>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</si>
  <si>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</si>
  <si>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</si>
  <si>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</si>
  <si>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</si>
  <si>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</si>
  <si>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</si>
  <si>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</si>
  <si>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</si>
  <si>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</si>
  <si>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</si>
  <si>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</si>
  <si>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</si>
  <si>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</si>
  <si>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</si>
  <si>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</si>
  <si>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</si>
  <si>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</si>
  <si>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</si>
  <si>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</si>
  <si>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</si>
  <si>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</si>
  <si>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</si>
  <si>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</si>
  <si>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</si>
  <si>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</si>
  <si>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</si>
  <si>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</si>
  <si>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</si>
  <si>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</si>
  <si>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</si>
  <si>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</si>
  <si>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</si>
  <si>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</si>
  <si>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</si>
  <si>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</si>
  <si>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</si>
  <si>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</si>
  <si>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</si>
  <si>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</si>
  <si>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</si>
  <si>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</si>
  <si>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</si>
  <si>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</si>
  <si>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</si>
  <si>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</si>
  <si>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</si>
  <si>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</si>
  <si>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</si>
  <si>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</si>
  <si>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</si>
  <si>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</si>
  <si>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</si>
  <si>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</si>
  <si>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</si>
  <si>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</si>
  <si>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</si>
  <si>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</si>
  <si>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</si>
  <si>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</si>
  <si>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</si>
  <si>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</si>
  <si>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</si>
  <si>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</si>
  <si>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</si>
  <si>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</si>
  <si>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</si>
  <si>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</si>
  <si>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</si>
  <si>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</si>
  <si>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</si>
  <si>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</si>
  <si>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</si>
  <si>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</si>
  <si>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</si>
  <si>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</si>
  <si>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</si>
  <si>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</si>
  <si>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</si>
  <si>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</si>
  <si>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</si>
  <si>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</si>
  <si>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</si>
  <si>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</si>
  <si>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</si>
  <si>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</si>
  <si>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</si>
  <si>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</si>
  <si>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</si>
  <si>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</si>
  <si>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</si>
  <si>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</si>
  <si>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</si>
  <si>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</si>
  <si>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</si>
  <si>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</si>
  <si>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</si>
  <si>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</si>
  <si>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</si>
  <si>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</si>
  <si>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</si>
  <si>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</si>
  <si>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</si>
  <si>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</si>
  <si>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</si>
  <si>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</si>
  <si>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</si>
  <si>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</si>
  <si>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</si>
  <si>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</si>
  <si>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</si>
  <si>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</si>
  <si>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</si>
  <si>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</si>
  <si>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</si>
  <si>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</si>
  <si>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</si>
  <si>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</si>
  <si>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</si>
  <si>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</si>
  <si>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</si>
  <si>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</si>
  <si>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</si>
  <si>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</si>
  <si>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</si>
  <si>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</si>
  <si>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</si>
  <si>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</si>
  <si>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</si>
  <si>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</si>
  <si>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</si>
  <si>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</si>
  <si>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</si>
  <si>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</si>
  <si>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</si>
  <si>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</si>
  <si>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</si>
  <si>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</si>
  <si>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</si>
  <si>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</si>
  <si>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</si>
  <si>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</si>
  <si>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</si>
  <si>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</si>
  <si>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</si>
  <si>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</si>
  <si>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</si>
  <si>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</si>
  <si>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</si>
  <si>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</si>
  <si>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</si>
  <si>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</si>
  <si>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</si>
  <si>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</si>
  <si>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</si>
  <si>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</si>
  <si>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</si>
  <si>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</si>
  <si>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</si>
  <si>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</si>
  <si>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</si>
  <si>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</si>
  <si>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</si>
  <si>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</si>
  <si>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</si>
  <si>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</si>
  <si>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</si>
  <si>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</si>
  <si>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</si>
  <si>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</si>
  <si>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</si>
  <si>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</si>
  <si>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</si>
  <si>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</si>
  <si>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</si>
  <si>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</si>
  <si>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</si>
  <si>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</si>
  <si>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</si>
  <si>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</si>
  <si>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</si>
  <si>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</si>
  <si>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</si>
  <si>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</si>
  <si>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</si>
  <si>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</si>
  <si>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</si>
  <si>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</si>
  <si>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</si>
  <si>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</si>
  <si>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</si>
  <si>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</si>
  <si>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</si>
  <si>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</si>
  <si>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</si>
  <si>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</si>
  <si>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</si>
  <si>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</si>
  <si>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</si>
  <si>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</si>
  <si>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</si>
  <si>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</si>
  <si>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</si>
  <si>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</si>
  <si>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</si>
  <si>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</si>
  <si>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</si>
  <si>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</si>
  <si>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</si>
  <si>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</si>
  <si>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</si>
  <si>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</si>
  <si>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</si>
  <si>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</si>
  <si>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</si>
  <si>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</si>
  <si>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</si>
  <si>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</si>
  <si>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</si>
  <si>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</si>
  <si>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</si>
  <si>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</si>
  <si>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</si>
  <si>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</si>
  <si>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</si>
  <si>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</si>
  <si>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</si>
  <si>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</si>
  <si>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</si>
  <si>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</si>
  <si>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</si>
  <si>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</si>
  <si>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</si>
  <si>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</si>
  <si>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</si>
  <si>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</si>
  <si>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</si>
  <si>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</si>
  <si>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</si>
  <si>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</si>
  <si>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</si>
  <si>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</si>
  <si>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</si>
  <si>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</si>
  <si>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</si>
  <si>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</si>
  <si>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</si>
  <si>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</si>
  <si>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</si>
  <si>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</si>
  <si>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</si>
  <si>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</si>
  <si>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</si>
  <si>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</si>
  <si>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</si>
  <si>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</si>
  <si>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</si>
  <si>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</si>
  <si>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</si>
  <si>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</si>
  <si>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</si>
  <si>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</si>
  <si>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</si>
  <si>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</si>
  <si>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</si>
  <si>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</si>
  <si>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</si>
  <si>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</si>
  <si>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</si>
  <si>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</si>
  <si>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</si>
  <si>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</si>
  <si>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</si>
  <si>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</si>
  <si>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</si>
  <si>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</si>
  <si>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</si>
  <si>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</si>
  <si>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</si>
  <si>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</si>
  <si>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</si>
  <si>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</si>
  <si>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</si>
  <si>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</si>
  <si>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</si>
  <si>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</si>
  <si>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</si>
  <si>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</si>
  <si>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</si>
  <si>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</si>
  <si>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</si>
  <si>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</si>
  <si>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</si>
  <si>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</si>
  <si>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</si>
  <si>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</si>
  <si>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</si>
  <si>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</si>
  <si>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</si>
  <si>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</si>
  <si>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</si>
  <si>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</si>
  <si>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</si>
  <si>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</si>
  <si>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</si>
  <si>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</si>
  <si>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</si>
  <si>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</si>
  <si>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</si>
  <si>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</si>
  <si>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</si>
  <si>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</si>
  <si>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</si>
  <si>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</si>
  <si>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</si>
  <si>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</si>
  <si>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</si>
  <si>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</si>
  <si>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</si>
  <si>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</si>
  <si>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</si>
  <si>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</si>
  <si>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</si>
  <si>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</si>
  <si>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</si>
  <si>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</si>
  <si>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</si>
  <si>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</si>
  <si>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</si>
  <si>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</si>
  <si>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</si>
  <si>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</si>
  <si>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</si>
  <si>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</si>
  <si>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</si>
  <si>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</si>
  <si>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</si>
  <si>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</si>
  <si>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</si>
  <si>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</si>
  <si>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</si>
  <si>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</si>
  <si>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</si>
  <si>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</si>
  <si>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</si>
  <si>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</si>
  <si>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</si>
  <si>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</si>
  <si>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</si>
  <si>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</si>
  <si>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</si>
  <si>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</si>
  <si>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</si>
  <si>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</si>
  <si>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</si>
  <si>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</si>
  <si>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</si>
  <si>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</si>
  <si>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</si>
  <si>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</si>
  <si>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</si>
  <si>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</si>
  <si>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</si>
  <si>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</si>
  <si>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</si>
  <si>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</si>
  <si>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</si>
  <si>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</si>
  <si>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</si>
  <si>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</si>
  <si>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</si>
  <si>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</si>
  <si>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</si>
  <si>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</si>
  <si>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</si>
  <si>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</si>
  <si>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</si>
  <si>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</si>
  <si>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</si>
  <si>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</si>
  <si>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</si>
  <si>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</si>
  <si>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</si>
  <si>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</si>
  <si>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</si>
  <si>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</si>
  <si>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</si>
  <si>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</si>
  <si>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</si>
  <si>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</si>
  <si>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</si>
  <si>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</si>
  <si>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</si>
  <si>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</si>
  <si>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</si>
  <si>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</si>
  <si>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</si>
  <si>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</si>
  <si>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</si>
  <si>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</si>
  <si>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</si>
  <si>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</si>
  <si>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</si>
  <si>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</si>
  <si>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</si>
  <si>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</si>
  <si>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</si>
  <si>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</si>
  <si>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</si>
  <si>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</si>
  <si>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</si>
  <si>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</si>
  <si>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</si>
  <si>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</si>
  <si>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</si>
  <si>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</si>
  <si>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</si>
  <si>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</si>
  <si>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</si>
  <si>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</si>
  <si>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</si>
  <si>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</si>
  <si>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</si>
  <si>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</si>
  <si>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</si>
  <si>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</si>
  <si>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</si>
  <si>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</si>
  <si>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</si>
  <si>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</si>
  <si>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</si>
  <si>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</si>
  <si>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</si>
  <si>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</si>
  <si>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</si>
  <si>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</si>
  <si>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</si>
  <si>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</si>
  <si>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</si>
  <si>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</si>
  <si>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</si>
  <si>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</si>
  <si>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</si>
  <si>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</si>
  <si>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</si>
  <si>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</si>
  <si>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</si>
  <si>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</si>
  <si>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</si>
  <si>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</si>
  <si>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</si>
  <si>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</si>
  <si>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</si>
  <si>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</si>
  <si>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</si>
  <si>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</si>
  <si>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</si>
  <si>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</si>
  <si>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</si>
  <si>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</si>
  <si>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</si>
  <si>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</si>
  <si>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</si>
  <si>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</si>
  <si>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</si>
  <si>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</si>
  <si>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</si>
  <si>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</si>
  <si>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</si>
  <si>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</si>
  <si>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</si>
  <si>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</si>
  <si>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</si>
  <si>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</si>
  <si>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</si>
  <si>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</si>
  <si>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</si>
  <si>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</si>
  <si>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</si>
  <si>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</si>
  <si>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</si>
  <si>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</si>
  <si>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</si>
  <si>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</si>
  <si>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</si>
  <si>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</si>
  <si>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</si>
  <si>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</si>
  <si>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</si>
  <si>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</si>
  <si>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</si>
  <si>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</si>
  <si>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</si>
  <si>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</si>
  <si>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</si>
  <si>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</si>
  <si>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</si>
  <si>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</si>
  <si>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</si>
  <si>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</si>
  <si>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</si>
  <si>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</si>
  <si>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</si>
  <si>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</si>
  <si>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</si>
  <si>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</si>
  <si>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</si>
  <si>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</si>
  <si>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</si>
  <si>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</si>
  <si>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</si>
  <si>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</si>
  <si>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</si>
  <si>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</si>
  <si>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</si>
  <si>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</si>
  <si>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</si>
  <si>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</si>
  <si>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</si>
  <si>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</si>
  <si>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</si>
  <si>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</si>
  <si>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</si>
  <si>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</si>
  <si>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</si>
  <si>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</si>
  <si>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</si>
  <si>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</si>
  <si>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</si>
  <si>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</si>
  <si>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</si>
  <si>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</si>
  <si>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</si>
  <si>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</si>
  <si>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</si>
  <si>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</si>
  <si>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</si>
  <si>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</si>
  <si>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</si>
  <si>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</si>
  <si>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</si>
  <si>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</si>
  <si>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</si>
  <si>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</si>
  <si>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</si>
  <si>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</si>
  <si>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</si>
  <si>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</si>
  <si>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</si>
  <si>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</si>
  <si>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</si>
  <si>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</si>
  <si>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</si>
  <si>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</si>
  <si>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</si>
  <si>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</si>
  <si>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</si>
  <si>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</si>
  <si>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</si>
  <si>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</si>
  <si>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</si>
  <si>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</si>
  <si>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</si>
  <si>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</si>
  <si>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</si>
  <si>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</si>
  <si>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</si>
  <si>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</si>
  <si>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</si>
  <si>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</si>
  <si>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</si>
  <si>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</si>
  <si>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</si>
  <si>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</si>
  <si>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</si>
  <si>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</si>
  <si>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</si>
  <si>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</si>
  <si>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</si>
  <si>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</si>
  <si>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</si>
  <si>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</si>
  <si>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</si>
  <si>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</si>
  <si>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</si>
  <si>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</si>
  <si>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</si>
  <si>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</si>
  <si>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</si>
  <si>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</si>
  <si>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</si>
  <si>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</si>
  <si>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</si>
  <si>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</si>
  <si>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</si>
  <si>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</si>
  <si>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</si>
  <si>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</si>
  <si>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</si>
  <si>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</si>
  <si>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</si>
  <si>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</si>
  <si>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</si>
  <si>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</si>
  <si>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</si>
  <si>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</si>
  <si>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</si>
  <si>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</si>
  <si>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</si>
  <si>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</si>
  <si>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</si>
  <si>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</si>
  <si>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</si>
  <si>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</si>
  <si>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</si>
  <si>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</si>
  <si>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</si>
  <si>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</si>
  <si>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</si>
  <si>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</si>
  <si>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</si>
  <si>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</si>
  <si>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</si>
  <si>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</si>
  <si>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</si>
  <si>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</si>
  <si>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</si>
  <si>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</si>
  <si>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</si>
  <si>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</si>
  <si>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</si>
  <si>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</si>
  <si>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</si>
  <si>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</si>
  <si>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</si>
  <si>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</si>
  <si>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</si>
  <si>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</si>
  <si>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</si>
  <si>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</si>
  <si>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</si>
  <si>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</si>
  <si>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</si>
  <si>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</si>
  <si>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</si>
  <si>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</si>
  <si>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</si>
  <si>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</si>
  <si>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</si>
  <si>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</si>
  <si>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</si>
  <si>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</si>
  <si>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</si>
  <si>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</si>
  <si>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</si>
  <si>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</si>
  <si>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</si>
  <si>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</si>
  <si>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</si>
  <si>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</si>
  <si>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</si>
  <si>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</si>
  <si>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</si>
  <si>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</si>
  <si>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</si>
  <si>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</si>
  <si>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</si>
  <si>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</si>
  <si>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</si>
  <si>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</si>
  <si>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</si>
  <si>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</si>
  <si>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</si>
  <si>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</si>
  <si>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</si>
  <si>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</si>
  <si>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</si>
  <si>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</si>
  <si>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</si>
  <si>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</si>
  <si>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</si>
  <si>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</si>
  <si>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</si>
  <si>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</si>
  <si>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</si>
  <si>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</si>
  <si>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</si>
  <si>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</si>
  <si>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</si>
  <si>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</si>
  <si>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</si>
  <si>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</si>
  <si>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</si>
  <si>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</si>
  <si>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</si>
  <si>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</si>
  <si>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</si>
  <si>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</si>
  <si>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</si>
  <si>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</si>
  <si>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</si>
  <si>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</si>
  <si>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</si>
  <si>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</si>
  <si>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</si>
  <si>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</si>
  <si>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</si>
  <si>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</si>
  <si>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</si>
  <si>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</si>
  <si>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</si>
  <si>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</si>
  <si>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</si>
  <si>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</si>
  <si>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</si>
  <si>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</si>
  <si>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</si>
  <si>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</si>
  <si>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</si>
  <si>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</si>
  <si>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</si>
  <si>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</si>
  <si>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</si>
  <si>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</si>
  <si>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</si>
  <si>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</si>
  <si>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</si>
  <si>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</si>
  <si>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</si>
  <si>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</si>
  <si>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</si>
  <si>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</si>
  <si>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</si>
  <si>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</si>
  <si>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</si>
  <si>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</si>
  <si>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</si>
  <si>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</si>
  <si>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</si>
  <si>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</si>
  <si>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</si>
  <si>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</si>
  <si>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</si>
  <si>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</si>
  <si>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</si>
  <si>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</si>
  <si>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</si>
  <si>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</si>
  <si>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</si>
  <si>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</si>
  <si>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</si>
  <si>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</si>
  <si>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</si>
  <si>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</si>
  <si>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</si>
  <si>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</si>
  <si>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</si>
  <si>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</si>
  <si>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</si>
  <si>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</si>
  <si>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</si>
  <si>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</si>
  <si>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</si>
  <si>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</si>
  <si>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</si>
  <si>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</si>
  <si>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</si>
  <si>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</si>
  <si>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</si>
  <si>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</si>
  <si>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</si>
  <si>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</si>
  <si>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</si>
  <si>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</si>
  <si>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</si>
  <si>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</si>
  <si>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</si>
  <si>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</si>
  <si>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</si>
  <si>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</si>
  <si>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</si>
  <si>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</si>
  <si>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</si>
  <si>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</si>
  <si>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</si>
  <si>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</si>
  <si>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</si>
  <si>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</si>
  <si>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</si>
  <si>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</si>
  <si>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</si>
  <si>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</si>
  <si>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</si>
  <si>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</si>
  <si>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</si>
  <si>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</si>
  <si>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</si>
  <si>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</si>
  <si>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</si>
  <si>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</si>
  <si>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</si>
  <si>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</si>
  <si>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</si>
  <si>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</si>
  <si>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</si>
  <si>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</si>
  <si>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</si>
  <si>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</si>
  <si>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</si>
  <si>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</si>
  <si>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</si>
  <si>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</si>
  <si>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</si>
  <si>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</si>
  <si>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</si>
  <si>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</si>
  <si>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</si>
  <si>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</si>
  <si>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</si>
  <si>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</si>
  <si>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</si>
  <si>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</si>
  <si>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</si>
  <si>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</si>
  <si>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</si>
  <si>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</si>
  <si>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</si>
  <si>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</si>
  <si>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</si>
  <si>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</si>
  <si>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</si>
  <si>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</si>
  <si>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</si>
  <si>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</si>
  <si>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</si>
  <si>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</si>
  <si>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</si>
  <si>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</si>
  <si>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</si>
  <si>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</si>
  <si>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</si>
  <si>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</si>
  <si>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</si>
  <si>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</si>
  <si>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</si>
  <si>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</si>
  <si>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</si>
  <si>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</si>
  <si>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</si>
  <si>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</si>
  <si>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</si>
  <si>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</si>
  <si>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</si>
  <si>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</si>
  <si>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</si>
  <si>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</si>
  <si>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</si>
  <si>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</si>
  <si>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</si>
  <si>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</si>
  <si>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</si>
  <si>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</si>
  <si>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</si>
  <si>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</si>
  <si>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</si>
  <si>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</si>
  <si>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</si>
  <si>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</si>
  <si>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</si>
  <si>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</si>
  <si>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</si>
  <si>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</si>
  <si>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</si>
  <si>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</si>
  <si>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</si>
  <si>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</si>
  <si>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</si>
  <si>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</si>
  <si>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</si>
  <si>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</si>
  <si>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</si>
  <si>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</si>
  <si>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</si>
  <si>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</si>
  <si>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</si>
  <si>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</si>
  <si>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</si>
  <si>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</si>
  <si>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</si>
  <si>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</si>
  <si>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</si>
  <si>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</si>
  <si>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</si>
  <si>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</si>
  <si>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</si>
  <si>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</si>
  <si>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</si>
  <si>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</si>
  <si>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</si>
  <si>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</si>
  <si>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</si>
  <si>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</si>
  <si>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</si>
  <si>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</si>
  <si>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</si>
  <si>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</si>
  <si>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</si>
  <si>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</si>
  <si>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</si>
  <si>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</si>
  <si>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</si>
  <si>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</si>
  <si>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</si>
  <si>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</si>
  <si>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</si>
  <si>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</si>
  <si>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</si>
  <si>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</si>
  <si>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</si>
  <si>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</si>
  <si>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</si>
  <si>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</si>
  <si>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</si>
  <si>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</si>
  <si>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</si>
  <si>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</si>
  <si>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</si>
  <si>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</si>
  <si>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</si>
  <si>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</si>
  <si>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</si>
  <si>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</si>
  <si>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</si>
  <si>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</si>
  <si>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</si>
  <si>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</si>
  <si>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</si>
  <si>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</si>
  <si>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</si>
  <si>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</si>
  <si>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</si>
  <si>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</si>
  <si>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</si>
  <si>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</si>
  <si>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</si>
  <si>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</si>
  <si>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</si>
  <si>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</si>
  <si>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</si>
  <si>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</si>
  <si>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</si>
  <si>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</si>
  <si>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</si>
  <si>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</si>
  <si>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</si>
  <si>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</si>
  <si>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</si>
  <si>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</si>
  <si>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</si>
  <si>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</si>
  <si>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</si>
  <si>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</si>
  <si>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</si>
  <si>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</si>
  <si>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</si>
  <si>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</si>
  <si>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</si>
  <si>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</si>
  <si>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</si>
  <si>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</si>
  <si>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</si>
  <si>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</si>
  <si>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</si>
  <si>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</si>
  <si>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</si>
  <si>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</si>
  <si>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</si>
  <si>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</si>
  <si>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</si>
  <si>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</si>
  <si>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</si>
  <si>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</si>
  <si>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</si>
  <si>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</si>
  <si>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</si>
  <si>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</si>
  <si>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</si>
  <si>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</si>
  <si>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</si>
  <si>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</si>
  <si>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</si>
  <si>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</si>
  <si>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</si>
  <si>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</si>
  <si>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</si>
  <si>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</si>
  <si>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</si>
  <si>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</si>
  <si>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</si>
  <si>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</si>
  <si>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</si>
  <si>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</si>
  <si>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</si>
  <si>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</si>
  <si>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</si>
  <si>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</si>
  <si>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</si>
  <si>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</si>
  <si>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</si>
  <si>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</si>
  <si>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</si>
  <si>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</si>
  <si>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</si>
  <si>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</si>
  <si>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</si>
  <si>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</si>
  <si>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</si>
  <si>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</si>
  <si>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</si>
  <si>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</si>
  <si>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</si>
  <si>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</si>
  <si>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</si>
  <si>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</si>
  <si>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</si>
  <si>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</si>
  <si>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</si>
  <si>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</si>
  <si>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</si>
  <si>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</si>
  <si>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</si>
  <si>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</si>
  <si>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</si>
  <si>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</si>
  <si>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</si>
  <si>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</si>
  <si>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</si>
  <si>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</si>
  <si>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</si>
  <si>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</si>
  <si>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</si>
  <si>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</si>
  <si>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</si>
  <si>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</si>
  <si>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</si>
  <si>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</si>
  <si>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</si>
  <si>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</si>
  <si>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</si>
  <si>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</si>
  <si>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</si>
  <si>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</si>
  <si>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</si>
  <si>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</si>
  <si>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</si>
  <si>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</si>
  <si>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</si>
  <si>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</si>
  <si>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</si>
  <si>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</si>
  <si>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</si>
  <si>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</si>
  <si>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</si>
  <si>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</si>
  <si>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</si>
  <si>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</si>
  <si>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</si>
  <si>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</si>
  <si>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</si>
  <si>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</si>
  <si>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</si>
  <si>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</si>
  <si>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</si>
  <si>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</si>
  <si>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</si>
  <si>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</si>
  <si>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</si>
  <si>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</si>
  <si>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</si>
  <si>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</si>
  <si>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</si>
  <si>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</si>
  <si>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</si>
  <si>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</si>
  <si>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</si>
  <si>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</si>
  <si>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</si>
  <si>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</si>
  <si>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</si>
  <si>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</si>
  <si>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</si>
  <si>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</si>
  <si>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</si>
  <si>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</si>
  <si>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</si>
  <si>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</si>
  <si>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</si>
  <si>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</si>
  <si>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</si>
  <si>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</si>
  <si>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</si>
  <si>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</si>
  <si>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</si>
  <si>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</si>
  <si>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</si>
  <si>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</si>
  <si>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</si>
  <si>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</si>
  <si>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</si>
  <si>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</si>
  <si>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</si>
  <si>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</si>
  <si>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</si>
  <si>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</si>
  <si>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</si>
  <si>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</si>
  <si>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</si>
  <si>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</si>
  <si>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</si>
  <si>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</si>
  <si>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</si>
  <si>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</si>
  <si>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</si>
  <si>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</si>
  <si>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</si>
  <si>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</si>
  <si>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</si>
  <si>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</si>
  <si>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</si>
  <si>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</si>
  <si>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</si>
  <si>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</si>
  <si>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</si>
  <si>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</si>
  <si>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</si>
  <si>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</si>
  <si>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</si>
  <si>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</si>
  <si>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</si>
  <si>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</si>
  <si>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</si>
  <si>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</si>
  <si>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</si>
  <si>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</si>
  <si>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</si>
  <si>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</si>
  <si>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</si>
  <si>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</si>
  <si>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</si>
  <si>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</si>
  <si>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</si>
  <si>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</si>
  <si>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</si>
  <si>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</si>
  <si>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</si>
  <si>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</si>
  <si>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</si>
  <si>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</si>
  <si>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</si>
  <si>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</si>
  <si>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</si>
  <si>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</si>
  <si>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</si>
  <si>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</si>
  <si>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</si>
  <si>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</si>
  <si>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</si>
  <si>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</si>
  <si>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</si>
  <si>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</si>
  <si>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</si>
  <si>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</si>
  <si>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</si>
  <si>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</si>
  <si>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</si>
  <si>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</si>
  <si>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</si>
  <si>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</si>
  <si>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</si>
  <si>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</si>
  <si>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</si>
  <si>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</si>
  <si>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</si>
  <si>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</si>
  <si>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</si>
  <si>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</si>
  <si>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</si>
  <si>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</si>
  <si>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</si>
  <si>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</si>
  <si>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</si>
  <si>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</si>
  <si>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</si>
  <si>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</si>
  <si>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</si>
  <si>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</si>
  <si>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</si>
  <si>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</si>
  <si>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</si>
  <si>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</si>
  <si>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</si>
  <si>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</si>
  <si>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</si>
  <si>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</si>
  <si>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</si>
  <si>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</si>
  <si>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</si>
  <si>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</si>
  <si>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</si>
  <si>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</si>
  <si>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</si>
  <si>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</si>
  <si>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</si>
  <si>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</si>
  <si>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</si>
  <si>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</si>
  <si>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</si>
  <si>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</si>
  <si>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</si>
  <si>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</si>
  <si>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</si>
  <si>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</si>
  <si>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</si>
  <si>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</si>
  <si>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</si>
  <si>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</si>
  <si>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</si>
  <si>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</si>
  <si>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</si>
  <si>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</si>
  <si>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</si>
  <si>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</si>
  <si>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</si>
  <si>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</si>
  <si>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</si>
  <si>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</si>
  <si>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</si>
  <si>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</si>
  <si>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</si>
  <si>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</si>
  <si>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</si>
  <si>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</si>
  <si>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</si>
  <si>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</si>
  <si>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</si>
  <si>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</si>
  <si>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</si>
  <si>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</si>
  <si>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</si>
  <si>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</si>
  <si>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</si>
  <si>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</si>
  <si>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</si>
  <si>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</si>
  <si>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</si>
  <si>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</si>
  <si>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</si>
  <si>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</si>
  <si>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</si>
  <si>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</si>
  <si>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</si>
  <si>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</si>
  <si>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</si>
  <si>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</si>
  <si>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</si>
  <si>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</si>
  <si>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</si>
  <si>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</si>
  <si>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</si>
  <si>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</si>
  <si>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</si>
  <si>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</si>
  <si>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</si>
  <si>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</si>
  <si>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</si>
  <si>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</si>
  <si>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</si>
  <si>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</si>
  <si>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</si>
  <si>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</si>
  <si>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</si>
  <si>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</si>
  <si>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</si>
  <si>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</si>
  <si>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</si>
  <si>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</si>
  <si>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</si>
  <si>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</si>
  <si>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</si>
  <si>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</si>
  <si>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</si>
  <si>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</si>
  <si>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</si>
  <si>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</si>
  <si>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</si>
  <si>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</si>
  <si>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</si>
  <si>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</si>
  <si>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</si>
  <si>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</si>
  <si>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</si>
  <si>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</si>
  <si>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</si>
  <si>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</si>
  <si>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</si>
  <si>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</si>
  <si>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</si>
  <si>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</si>
  <si>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</si>
  <si>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</si>
  <si>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</si>
  <si>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</si>
  <si>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</si>
  <si>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</si>
  <si>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</si>
  <si>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</si>
  <si>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</si>
  <si>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</si>
  <si>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</si>
  <si>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</si>
  <si>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</si>
  <si>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</si>
  <si>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</si>
  <si>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</si>
  <si>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</si>
  <si>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</si>
  <si>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</si>
  <si>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</si>
  <si>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</si>
  <si>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</si>
  <si>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</si>
  <si>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</si>
  <si>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</si>
  <si>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</si>
  <si>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</si>
  <si>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</si>
  <si>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</si>
  <si>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</si>
  <si>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</si>
  <si>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</si>
  <si>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</si>
  <si>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</si>
  <si>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</si>
  <si>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</si>
  <si>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</si>
  <si>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</si>
  <si>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</si>
  <si>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</si>
  <si>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</si>
  <si>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</si>
  <si>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</si>
  <si>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</si>
  <si>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</si>
  <si>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</si>
  <si>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</si>
  <si>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</si>
  <si>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</si>
  <si>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</si>
  <si>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</si>
  <si>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</si>
  <si>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</si>
  <si>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</si>
  <si>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</si>
  <si>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</si>
  <si>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</si>
  <si>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</si>
  <si>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</si>
  <si>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</si>
  <si>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</si>
  <si>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</si>
  <si>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</si>
  <si>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</si>
  <si>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</si>
  <si>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</si>
  <si>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</si>
  <si>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</si>
  <si>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</si>
  <si>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</si>
  <si>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</si>
  <si>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</si>
  <si>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</si>
  <si>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</si>
  <si>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</si>
  <si>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</si>
  <si>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</si>
  <si>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</si>
  <si>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</si>
  <si>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</si>
  <si>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</si>
  <si>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</si>
  <si>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</si>
  <si>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</si>
  <si>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</si>
  <si>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</si>
  <si>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</si>
  <si>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</si>
  <si>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</si>
  <si>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</si>
  <si>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</si>
  <si>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</si>
  <si>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</si>
  <si>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</si>
  <si>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</si>
  <si>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</si>
  <si>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</si>
  <si>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</si>
  <si>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</si>
  <si>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</si>
  <si>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</si>
  <si>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</si>
  <si>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</si>
  <si>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</si>
  <si>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</si>
  <si>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</si>
  <si>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</si>
  <si>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</si>
  <si>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</si>
  <si>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</si>
  <si>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</si>
  <si>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</si>
  <si>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</si>
  <si>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</si>
  <si>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</si>
  <si>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</si>
  <si>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</si>
  <si>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</si>
  <si>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</si>
  <si>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</si>
  <si>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</si>
  <si>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</si>
  <si>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</si>
  <si>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</si>
  <si>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</si>
  <si>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</si>
  <si>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</si>
  <si>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</si>
  <si>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</si>
  <si>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</si>
  <si>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</si>
  <si>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</si>
  <si>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</si>
  <si>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</si>
  <si>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</si>
  <si>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</si>
  <si>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</si>
  <si>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</si>
  <si>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</si>
  <si>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</si>
  <si>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</si>
  <si>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</si>
  <si>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</si>
  <si>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</si>
  <si>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</si>
  <si>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</si>
  <si>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</si>
  <si>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</si>
  <si>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</si>
  <si>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</si>
  <si>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</si>
  <si>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</si>
  <si>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</si>
  <si>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</si>
  <si>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</si>
  <si>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</si>
  <si>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</si>
  <si>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</si>
  <si>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</si>
  <si>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</si>
  <si>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</si>
  <si>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</si>
  <si>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</si>
  <si>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</si>
  <si>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</si>
  <si>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</si>
  <si>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</si>
  <si>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</si>
  <si>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</si>
  <si>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</si>
  <si>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</si>
  <si>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</si>
  <si>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</si>
  <si>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</si>
  <si>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</si>
  <si>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</si>
  <si>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</si>
  <si>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</si>
  <si>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</si>
  <si>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</si>
  <si>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</si>
  <si>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</si>
  <si>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</si>
  <si>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</si>
  <si>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</si>
  <si>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</si>
  <si>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</si>
  <si>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</si>
  <si>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</si>
  <si>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</si>
  <si>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</si>
  <si>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</si>
  <si>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</si>
  <si>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</si>
  <si>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</si>
  <si>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</si>
  <si>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</si>
  <si>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</si>
  <si>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</si>
  <si>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</si>
  <si>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</si>
  <si>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</si>
  <si>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</si>
  <si>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</si>
  <si>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</si>
  <si>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</si>
  <si>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</si>
  <si>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</si>
  <si>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</si>
  <si>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</si>
  <si>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</si>
  <si>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</si>
  <si>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</si>
  <si>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</si>
  <si>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</si>
  <si>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</si>
  <si>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</si>
  <si>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</si>
  <si>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</si>
  <si>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</si>
  <si>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</si>
  <si>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</si>
  <si>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</si>
  <si>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</si>
  <si>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</si>
  <si>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</si>
  <si>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</si>
  <si>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</si>
  <si>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</si>
  <si>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</si>
  <si>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</si>
  <si>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</si>
  <si>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</si>
  <si>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</si>
  <si>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</si>
  <si>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</si>
  <si>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</si>
  <si>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</si>
  <si>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</si>
  <si>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</si>
  <si>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</si>
  <si>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</si>
  <si>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</si>
  <si>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</si>
  <si>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</si>
  <si>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</si>
  <si>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</si>
  <si>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</si>
  <si>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</si>
  <si>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</si>
  <si>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</si>
  <si>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</si>
  <si>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</si>
  <si>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</si>
  <si>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</si>
  <si>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</si>
  <si>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</si>
  <si>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</si>
  <si>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</si>
  <si>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</si>
  <si>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</si>
  <si>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</si>
  <si>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</si>
  <si>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</si>
  <si>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</si>
  <si>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</si>
  <si>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</si>
  <si>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</si>
  <si>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</si>
  <si>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</si>
  <si>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</si>
  <si>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</si>
  <si>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</si>
  <si>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</si>
  <si>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</si>
  <si>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</si>
  <si>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</si>
  <si>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</si>
  <si>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</si>
  <si>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</si>
  <si>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</si>
  <si>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</si>
  <si>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</si>
  <si>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</si>
  <si>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</si>
  <si>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</si>
  <si>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</si>
  <si>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</si>
  <si>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</si>
  <si>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</si>
  <si>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</si>
  <si>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</si>
  <si>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</si>
  <si>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</si>
  <si>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</si>
  <si>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</si>
  <si>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</si>
  <si>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</si>
  <si>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</si>
  <si>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</si>
  <si>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</si>
  <si>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</si>
  <si>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</si>
  <si>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</si>
  <si>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</si>
  <si>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</si>
  <si>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</si>
  <si>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</si>
  <si>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</si>
  <si>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</si>
  <si>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</si>
  <si>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</si>
  <si>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</si>
  <si>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</si>
  <si>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</si>
  <si>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</si>
  <si>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</si>
  <si>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</si>
  <si>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</si>
  <si>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</si>
  <si>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</si>
  <si>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</si>
  <si>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</si>
  <si>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</si>
  <si>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</si>
  <si>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</si>
  <si>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</si>
  <si>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</si>
  <si>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</si>
  <si>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</si>
  <si>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</si>
  <si>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</si>
  <si>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</si>
  <si>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</si>
  <si>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</si>
  <si>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</si>
  <si>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</si>
  <si>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</si>
  <si>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</si>
  <si>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</si>
  <si>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</si>
  <si>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</si>
  <si>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</si>
  <si>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</si>
  <si>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</si>
  <si>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</si>
  <si>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</si>
  <si>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</si>
  <si>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</si>
  <si>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</si>
  <si>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</si>
  <si>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</si>
  <si>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</si>
  <si>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</si>
  <si>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</si>
  <si>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</si>
  <si>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</si>
  <si>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</si>
  <si>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</si>
  <si>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</si>
  <si>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</si>
  <si>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</si>
  <si>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</si>
  <si>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</si>
  <si>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</si>
  <si>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</si>
  <si>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</si>
  <si>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</si>
  <si>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</si>
  <si>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</si>
  <si>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</si>
  <si>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</si>
  <si>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</si>
  <si>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</si>
  <si>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</si>
  <si>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</si>
  <si>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</si>
  <si>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</si>
  <si>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</si>
  <si>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</si>
  <si>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</si>
  <si>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</si>
  <si>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</si>
  <si>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</si>
  <si>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</si>
  <si>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</si>
  <si>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</si>
  <si>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</si>
  <si>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</si>
  <si>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</si>
  <si>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</si>
  <si>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</si>
  <si>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</si>
  <si>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</si>
  <si>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</si>
  <si>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</si>
  <si>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</si>
  <si>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</si>
  <si>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</si>
  <si>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</si>
  <si>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</si>
  <si>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</si>
  <si>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</si>
  <si>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</si>
  <si>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</si>
  <si>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</si>
  <si>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</si>
  <si>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</si>
  <si>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</si>
  <si>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</si>
  <si>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</si>
  <si>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</si>
  <si>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</si>
  <si>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</si>
  <si>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</si>
  <si>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</si>
  <si>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</si>
  <si>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</si>
  <si>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</si>
  <si>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</si>
  <si>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</si>
  <si>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</si>
  <si>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</si>
  <si>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</si>
  <si>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</si>
  <si>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</si>
  <si>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</si>
  <si>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</si>
  <si>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</si>
  <si>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</si>
  <si>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</si>
  <si>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</si>
  <si>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</si>
  <si>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</si>
  <si>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</si>
  <si>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</si>
  <si>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</si>
  <si>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</si>
  <si>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</si>
  <si>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</si>
  <si>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</si>
  <si>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</si>
  <si>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</si>
  <si>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</si>
  <si>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</si>
  <si>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</si>
  <si>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</si>
  <si>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</si>
  <si>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</si>
  <si>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</si>
  <si>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</si>
  <si>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</si>
  <si>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</si>
  <si>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</si>
  <si>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</si>
  <si>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</si>
  <si>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</si>
  <si>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</si>
  <si>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</si>
  <si>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</si>
  <si>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</si>
  <si>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</si>
  <si>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</si>
  <si>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</si>
  <si>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</si>
  <si>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</si>
  <si>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</si>
  <si>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</si>
  <si>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</si>
  <si>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</si>
  <si>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</si>
  <si>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</si>
  <si>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</si>
  <si>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</si>
  <si>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</si>
  <si>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</si>
  <si>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</si>
  <si>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</si>
  <si>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</si>
  <si>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</si>
  <si>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</si>
  <si>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</si>
  <si>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</si>
  <si>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</si>
  <si>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</si>
  <si>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</si>
  <si>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</si>
  <si>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</si>
  <si>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</si>
  <si>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</si>
  <si>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</si>
  <si>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</si>
  <si>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</si>
  <si>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</si>
  <si>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</si>
  <si>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</si>
  <si>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</si>
  <si>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</si>
  <si>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</si>
  <si>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</si>
  <si>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</si>
  <si>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</si>
  <si>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</si>
  <si>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</si>
  <si>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</si>
  <si>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</si>
  <si>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</si>
  <si>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</si>
  <si>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</si>
  <si>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</si>
  <si>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</si>
  <si>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</si>
  <si>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</si>
  <si>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</si>
  <si>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</si>
  <si>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</si>
  <si>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</si>
  <si>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</si>
  <si>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</si>
  <si>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</si>
  <si>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</si>
  <si>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</si>
  <si>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</si>
  <si>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</si>
  <si>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</si>
  <si>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</si>
  <si>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</si>
  <si>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</si>
  <si>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</si>
  <si>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</si>
  <si>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</si>
  <si>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</si>
  <si>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</si>
  <si>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</si>
  <si>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</si>
  <si>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</si>
  <si>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</si>
  <si>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</si>
  <si>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</si>
  <si>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</si>
  <si>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</si>
  <si>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</si>
  <si>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</si>
  <si>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</si>
  <si>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</si>
  <si>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</si>
  <si>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</si>
  <si>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</si>
  <si>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</si>
  <si>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</si>
  <si>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</si>
  <si>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</si>
  <si>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</si>
  <si>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</si>
  <si>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</si>
  <si>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</si>
  <si>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</si>
  <si>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</si>
  <si>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</si>
  <si>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</si>
  <si>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</si>
  <si>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</si>
  <si>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</si>
  <si>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</si>
  <si>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</si>
  <si>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</si>
  <si>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</si>
  <si>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</si>
  <si>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</si>
  <si>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</si>
  <si>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</si>
  <si>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</si>
  <si>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</si>
  <si>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</si>
  <si>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</si>
  <si>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</si>
  <si>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</si>
  <si>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</si>
  <si>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</si>
  <si>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</si>
  <si>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</si>
  <si>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</si>
  <si>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</si>
  <si>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</si>
  <si>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</si>
  <si>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</si>
  <si>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</si>
  <si>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</si>
  <si>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</si>
  <si>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</si>
  <si>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</si>
  <si>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</si>
  <si>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</si>
  <si>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</si>
  <si>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</si>
  <si>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</si>
  <si>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</si>
  <si>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</si>
  <si>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</si>
  <si>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</si>
  <si>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</si>
  <si>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</si>
  <si>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</si>
  <si>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</si>
  <si>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</si>
  <si>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</si>
  <si>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</si>
  <si>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</si>
  <si>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</si>
  <si>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</si>
  <si>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</si>
  <si>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</si>
  <si>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</si>
  <si>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</si>
  <si>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</si>
  <si>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</si>
  <si>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</si>
  <si>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</si>
  <si>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</si>
  <si>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</si>
  <si>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</si>
  <si>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</si>
  <si>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</si>
  <si>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</si>
  <si>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</si>
  <si>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</si>
  <si>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</si>
  <si>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</si>
  <si>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</si>
  <si>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</si>
  <si>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</si>
  <si>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</si>
  <si>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</si>
  <si>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</si>
  <si>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</si>
  <si>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</si>
  <si>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</si>
  <si>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</si>
  <si>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</si>
  <si>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</si>
  <si>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</si>
  <si>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</si>
  <si>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</si>
  <si>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</si>
  <si>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</si>
  <si>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</si>
  <si>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</si>
  <si>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</si>
  <si>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</si>
  <si>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</si>
  <si>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</si>
  <si>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</si>
  <si>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</si>
  <si>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</si>
  <si>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</si>
  <si>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</si>
  <si>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</si>
  <si>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</si>
  <si>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</si>
  <si>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</si>
  <si>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</si>
  <si>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</si>
  <si>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</si>
  <si>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</si>
  <si>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</si>
  <si>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</si>
  <si>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</si>
  <si>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</si>
  <si>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</si>
  <si>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</si>
  <si>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</si>
  <si>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</si>
  <si>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</si>
  <si>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</si>
  <si>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</si>
  <si>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</si>
  <si>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</si>
  <si>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</si>
  <si>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</si>
  <si>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</si>
  <si>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</si>
  <si>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</si>
  <si>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</si>
  <si>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</si>
  <si>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</si>
  <si>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</si>
  <si>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</si>
  <si>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</si>
  <si>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</si>
  <si>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</si>
  <si>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</si>
  <si>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</si>
  <si>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</si>
  <si>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</si>
  <si>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</si>
  <si>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</si>
  <si>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</si>
  <si>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</si>
  <si>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</si>
  <si>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</si>
  <si>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</si>
  <si>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</si>
  <si>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</si>
  <si>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</si>
  <si>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</si>
  <si>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</si>
  <si>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</si>
  <si>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</si>
  <si>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</si>
  <si>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</si>
  <si>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</si>
  <si>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</si>
  <si>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</si>
  <si>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</si>
  <si>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</si>
  <si>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</si>
  <si>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</si>
  <si>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</si>
  <si>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</si>
  <si>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</si>
  <si>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</si>
  <si>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</si>
  <si>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</si>
  <si>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</si>
  <si>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</si>
  <si>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</si>
  <si>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</si>
  <si>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</si>
  <si>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</si>
  <si>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</si>
  <si>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</si>
  <si>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</si>
  <si>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</si>
  <si>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</si>
  <si>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</si>
  <si>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</si>
  <si>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</si>
  <si>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</si>
  <si>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</si>
  <si>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</si>
  <si>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</si>
  <si>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</si>
  <si>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</si>
  <si>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</si>
  <si>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</si>
  <si>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</si>
  <si>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</si>
  <si>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</si>
  <si>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</si>
  <si>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</si>
  <si>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</si>
  <si>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</si>
  <si>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</si>
  <si>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</si>
  <si>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</si>
  <si>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</si>
  <si>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</si>
  <si>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</si>
  <si>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</si>
  <si>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</si>
  <si>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</si>
  <si>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</si>
  <si>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</si>
  <si>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</si>
  <si>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</si>
  <si>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</si>
  <si>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</si>
  <si>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</si>
  <si>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</si>
  <si>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</si>
  <si>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</si>
  <si>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</si>
  <si>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</si>
  <si>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</si>
  <si>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</si>
  <si>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</si>
  <si>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</si>
  <si>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</si>
  <si>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</si>
  <si>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</si>
  <si>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</si>
  <si>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</si>
  <si>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</si>
  <si>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</si>
  <si>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</si>
  <si>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</si>
  <si>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</si>
  <si>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</si>
  <si>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</si>
  <si>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</si>
  <si>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</si>
  <si>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</si>
  <si>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</si>
  <si>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</si>
  <si>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</si>
  <si>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</si>
  <si>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</si>
  <si>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</si>
  <si>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</si>
  <si>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</si>
  <si>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</si>
  <si>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</si>
  <si>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</si>
  <si>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</si>
  <si>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</si>
  <si>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</si>
  <si>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</si>
  <si>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</si>
  <si>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</si>
  <si>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</si>
  <si>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</si>
  <si>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</si>
  <si>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</si>
  <si>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</si>
  <si>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</si>
  <si>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</si>
  <si>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</si>
  <si>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</si>
  <si>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</si>
  <si>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</si>
  <si>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</si>
  <si>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</si>
  <si>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</si>
  <si>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</si>
  <si>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</si>
  <si>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</si>
  <si>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</si>
  <si>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</si>
  <si>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</si>
  <si>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</si>
  <si>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</si>
  <si>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</si>
  <si>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</si>
  <si>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</si>
  <si>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</si>
  <si>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</si>
  <si>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</si>
  <si>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</si>
  <si>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</si>
  <si>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</si>
  <si>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</si>
  <si>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</si>
  <si>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</si>
  <si>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</si>
  <si>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</si>
  <si>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</si>
  <si>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</si>
  <si>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</si>
  <si>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</si>
  <si>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</si>
  <si>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</si>
  <si>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</si>
  <si>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</si>
  <si>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</si>
  <si>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</si>
  <si>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</si>
  <si>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</si>
  <si>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</si>
  <si>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</si>
  <si>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</si>
  <si>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</si>
  <si>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</si>
  <si>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</si>
  <si>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</si>
  <si>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</si>
  <si>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</si>
  <si>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</si>
  <si>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</si>
  <si>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</si>
  <si>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</si>
  <si>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</si>
  <si>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</si>
  <si>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</si>
  <si>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</si>
  <si>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</si>
  <si>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</si>
  <si>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</si>
  <si>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</si>
  <si>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</si>
  <si>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</si>
  <si>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</si>
  <si>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</si>
  <si>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</si>
  <si>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</si>
  <si>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</si>
  <si>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</si>
  <si>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</si>
  <si>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</si>
  <si>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</si>
  <si>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</si>
  <si>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</si>
  <si>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</si>
  <si>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</si>
  <si>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</si>
  <si>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</si>
  <si>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</si>
  <si>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</si>
  <si>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</si>
  <si>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</si>
  <si>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</si>
  <si>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</si>
  <si>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</si>
  <si>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</si>
  <si>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</si>
  <si>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</si>
  <si>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</si>
  <si>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</si>
  <si>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</si>
  <si>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</si>
  <si>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</si>
  <si>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</si>
  <si>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</si>
  <si>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</si>
  <si>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</si>
  <si>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</si>
  <si>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</si>
  <si>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</si>
  <si>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</si>
  <si>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</si>
  <si>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</si>
  <si>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</si>
  <si>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</si>
  <si>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</si>
  <si>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</si>
  <si>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</si>
  <si>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</si>
  <si>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</si>
  <si>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</si>
  <si>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</si>
  <si>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</si>
  <si>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</si>
  <si>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</si>
  <si>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</si>
  <si>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</si>
  <si>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</si>
  <si>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</si>
  <si>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</si>
  <si>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</si>
  <si>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</si>
  <si>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</si>
  <si>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</si>
  <si>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</si>
  <si>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</si>
  <si>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</si>
  <si>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</si>
  <si>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</si>
  <si>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</si>
  <si>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</si>
  <si>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</si>
  <si>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</si>
  <si>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</si>
  <si>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</si>
  <si>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</si>
  <si>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</si>
  <si>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</si>
  <si>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</si>
  <si>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</si>
  <si>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</si>
  <si>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</si>
  <si>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</si>
  <si>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</si>
  <si>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</si>
  <si>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</si>
  <si>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</si>
  <si>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</si>
  <si>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</si>
  <si>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</si>
  <si>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</si>
  <si>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</si>
  <si>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</si>
  <si>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</si>
  <si>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</si>
  <si>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</si>
  <si>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</si>
  <si>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</si>
  <si>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</si>
  <si>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</si>
  <si>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</si>
  <si>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</si>
  <si>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</si>
  <si>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</si>
  <si>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</si>
  <si>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</si>
  <si>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</si>
  <si>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</si>
  <si>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</si>
  <si>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</si>
  <si>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</si>
  <si>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</si>
  <si>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</si>
  <si>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</si>
  <si>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</si>
  <si>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</si>
  <si>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</si>
  <si>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</si>
  <si>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</si>
  <si>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</si>
  <si>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</si>
  <si>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</si>
  <si>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</si>
  <si>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</si>
  <si>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</si>
  <si>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</si>
  <si>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</si>
  <si>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</si>
  <si>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</si>
  <si>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</si>
  <si>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</si>
  <si>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</si>
  <si>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</si>
  <si>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</si>
  <si>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</si>
  <si>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</si>
  <si>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</si>
  <si>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</si>
  <si>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</si>
  <si>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</si>
  <si>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</si>
  <si>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</si>
  <si>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</si>
  <si>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</si>
  <si>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</si>
  <si>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</si>
  <si>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</si>
  <si>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</si>
  <si>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</si>
  <si>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</si>
  <si>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</si>
  <si>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</si>
  <si>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</si>
  <si>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</si>
  <si>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</si>
  <si>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</si>
  <si>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</si>
  <si>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</si>
  <si>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</si>
  <si>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</si>
  <si>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</si>
  <si>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</si>
  <si>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</si>
  <si>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</si>
  <si>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</si>
  <si>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</si>
  <si>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</si>
  <si>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</si>
  <si>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</si>
  <si>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</si>
  <si>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</si>
  <si>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</si>
  <si>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</si>
  <si>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</si>
  <si>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</si>
  <si>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</si>
  <si>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</si>
  <si>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</si>
  <si>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</si>
  <si>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</si>
  <si>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</si>
  <si>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</si>
  <si>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</si>
  <si>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</si>
  <si>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</si>
  <si>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</si>
  <si>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</si>
  <si>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</si>
  <si>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</si>
  <si>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</si>
  <si>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</si>
  <si>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</si>
  <si>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</si>
  <si>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</si>
  <si>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</si>
  <si>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</si>
  <si>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</si>
  <si>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</si>
  <si>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</si>
  <si>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</si>
  <si>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</si>
  <si>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</si>
  <si>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</si>
  <si>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</si>
  <si>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</si>
  <si>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</si>
  <si>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</si>
  <si>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</si>
  <si>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</si>
  <si>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</si>
  <si>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</si>
  <si>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</si>
  <si>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</si>
  <si>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</si>
  <si>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</si>
  <si>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</si>
  <si>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</si>
  <si>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</si>
  <si>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</si>
  <si>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</si>
  <si>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</si>
  <si>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</si>
  <si>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</si>
  <si>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</si>
  <si>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</si>
  <si>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</si>
  <si>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</si>
  <si>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</si>
  <si>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</si>
  <si>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</si>
  <si>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</si>
  <si>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</si>
  <si>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</si>
  <si>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</si>
  <si>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</si>
  <si>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</si>
  <si>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</si>
  <si>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</si>
  <si>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</si>
  <si>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</si>
  <si>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</si>
  <si>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</si>
  <si>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</si>
  <si>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</si>
  <si>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</si>
  <si>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</si>
  <si>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</si>
  <si>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</si>
  <si>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</si>
  <si>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</si>
  <si>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</si>
  <si>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</si>
  <si>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</si>
  <si>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</si>
  <si>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</si>
  <si>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</si>
  <si>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</si>
  <si>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</si>
  <si>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</si>
  <si>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</si>
  <si>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</si>
  <si>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</si>
  <si>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</si>
  <si>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</si>
  <si>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</si>
  <si>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</si>
  <si>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</si>
  <si>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</si>
  <si>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</si>
  <si>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</si>
  <si>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</si>
  <si>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</si>
  <si>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</si>
  <si>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</si>
  <si>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</si>
  <si>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</si>
  <si>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</si>
  <si>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</si>
  <si>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</si>
  <si>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</si>
  <si>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</si>
  <si>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</si>
  <si>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</si>
  <si>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</si>
  <si>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</si>
  <si>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</si>
  <si>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</si>
  <si>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</si>
  <si>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</si>
  <si>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</si>
  <si>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</si>
  <si>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</si>
  <si>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</si>
  <si>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</si>
  <si>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</si>
  <si>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</si>
  <si>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</si>
  <si>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</si>
  <si>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</si>
  <si>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</si>
  <si>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</si>
  <si>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</si>
  <si>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</si>
  <si>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</si>
  <si>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</si>
  <si>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</si>
  <si>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</si>
  <si>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</si>
  <si>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</si>
  <si>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</si>
  <si>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</si>
  <si>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</si>
  <si>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</si>
  <si>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</si>
  <si>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</si>
  <si>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</si>
  <si>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</si>
  <si>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</si>
  <si>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</si>
  <si>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</si>
  <si>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</si>
  <si>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</si>
  <si>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</si>
  <si>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</si>
  <si>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</si>
  <si>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</si>
  <si>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</si>
  <si>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</si>
  <si>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</si>
  <si>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</si>
  <si>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</si>
  <si>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</si>
  <si>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</si>
  <si>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</si>
  <si>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</si>
  <si>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</si>
  <si>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</si>
  <si>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</si>
  <si>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</si>
  <si>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</si>
  <si>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</si>
  <si>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</si>
  <si>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</si>
  <si>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</si>
  <si>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</si>
  <si>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</si>
  <si>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</si>
  <si>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</si>
  <si>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</si>
  <si>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</si>
  <si>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</si>
  <si>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</si>
  <si>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</si>
  <si>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</si>
  <si>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</si>
  <si>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</si>
  <si>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</si>
  <si>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</si>
  <si>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</si>
  <si>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</si>
  <si>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</si>
  <si>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</si>
  <si>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</si>
  <si>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</si>
  <si>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</si>
  <si>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</si>
  <si>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</si>
  <si>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</si>
  <si>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</si>
  <si>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</si>
  <si>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</si>
  <si>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</si>
  <si>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</si>
  <si>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</si>
  <si>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</si>
  <si>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</si>
  <si>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</si>
  <si>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</si>
  <si>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</si>
  <si>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</si>
  <si>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</si>
  <si>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</si>
  <si>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</si>
  <si>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</si>
  <si>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</si>
  <si>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</si>
  <si>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</si>
  <si>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</si>
  <si>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</si>
  <si>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</si>
  <si>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</si>
  <si>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</si>
  <si>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</si>
  <si>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</si>
  <si>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</si>
  <si>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</si>
  <si>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</si>
  <si>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</si>
  <si>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</si>
  <si>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</si>
  <si>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</si>
  <si>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</si>
  <si>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</si>
  <si>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</si>
  <si>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</si>
  <si>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</si>
  <si>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</si>
  <si>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</si>
  <si>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</si>
  <si>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</si>
  <si>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</si>
  <si>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</si>
  <si>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</si>
  <si>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</si>
  <si>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</si>
  <si>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</si>
  <si>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</si>
  <si>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</si>
  <si>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</si>
  <si>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</si>
  <si>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</si>
  <si>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</si>
  <si>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</si>
  <si>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</si>
  <si>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</si>
  <si>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</si>
  <si>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</si>
  <si>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</si>
  <si>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</si>
  <si>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</si>
  <si>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</si>
  <si>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</si>
  <si>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</si>
  <si>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</si>
  <si>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</si>
  <si>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</si>
  <si>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</si>
  <si>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</si>
  <si>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</si>
  <si>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</si>
  <si>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</si>
  <si>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</si>
  <si>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</si>
  <si>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</si>
  <si>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</si>
  <si>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</si>
  <si>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</si>
  <si>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</si>
  <si>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</si>
  <si>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</si>
  <si>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</si>
  <si>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</si>
  <si>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</si>
  <si>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</si>
  <si>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</si>
  <si>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</si>
  <si>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</si>
  <si>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</si>
  <si>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</si>
  <si>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</si>
  <si>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</si>
  <si>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</si>
  <si>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</si>
  <si>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</si>
  <si>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</si>
  <si>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</si>
  <si>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</si>
  <si>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</si>
  <si>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</si>
  <si>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</si>
  <si>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</si>
  <si>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</si>
  <si>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</si>
  <si>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</si>
  <si>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</si>
  <si>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</si>
  <si>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</si>
  <si>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</si>
  <si>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</si>
  <si>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</si>
  <si>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</si>
  <si>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</si>
  <si>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</si>
  <si>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</si>
  <si>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</si>
  <si>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</si>
  <si>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</si>
  <si>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</si>
  <si>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</si>
  <si>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</si>
  <si>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</si>
  <si>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</si>
  <si>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</si>
  <si>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</si>
  <si>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</si>
  <si>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</si>
  <si>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</si>
  <si>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</si>
  <si>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</si>
  <si>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</si>
  <si>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</si>
  <si>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</si>
  <si>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</si>
  <si>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</si>
  <si>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</si>
  <si>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</si>
  <si>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</si>
  <si>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</si>
  <si>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</si>
  <si>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</si>
  <si>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</si>
  <si>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</si>
  <si>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</si>
  <si>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</si>
  <si>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</si>
  <si>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</si>
  <si>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</si>
  <si>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</si>
  <si>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</si>
  <si>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</si>
  <si>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</si>
  <si>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</si>
  <si>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</si>
  <si>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</si>
  <si>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</si>
  <si>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</si>
  <si>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</si>
  <si>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</si>
  <si>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</si>
  <si>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</si>
  <si>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</si>
  <si>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</si>
  <si>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</si>
  <si>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</si>
  <si>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</si>
  <si>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</si>
  <si>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</si>
  <si>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</si>
  <si>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</si>
  <si>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</si>
  <si>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</si>
  <si>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</si>
  <si>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</si>
  <si>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</si>
  <si>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</si>
  <si>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</si>
  <si>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</si>
  <si>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</si>
  <si>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</si>
  <si>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</si>
  <si>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</si>
  <si>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</si>
  <si>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</si>
  <si>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</si>
  <si>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</si>
  <si>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</si>
  <si>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</si>
  <si>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</si>
  <si>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</si>
  <si>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</si>
  <si>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</si>
  <si>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</si>
  <si>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</si>
  <si>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</si>
  <si>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</si>
  <si>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</si>
  <si>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</si>
  <si>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</si>
  <si>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</si>
  <si>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</si>
  <si>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</si>
  <si>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</si>
  <si>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</si>
  <si>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</si>
  <si>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</si>
  <si>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</si>
  <si>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</si>
  <si>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</si>
  <si>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</si>
  <si>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</si>
  <si>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</si>
  <si>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</si>
  <si>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</si>
  <si>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</si>
  <si>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</si>
  <si>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</si>
  <si>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</si>
  <si>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</si>
  <si>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</si>
  <si>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</si>
  <si>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</si>
  <si>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</si>
  <si>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</si>
  <si>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</si>
  <si>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</si>
  <si>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</si>
  <si>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</si>
  <si>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</si>
  <si>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</si>
  <si>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</si>
  <si>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</si>
  <si>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</si>
  <si>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</si>
  <si>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</si>
  <si>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</si>
  <si>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</si>
  <si>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</si>
  <si>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</si>
  <si>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</si>
  <si>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</si>
  <si>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</si>
  <si>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</si>
  <si>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</si>
  <si>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</si>
  <si>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</si>
  <si>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</si>
  <si>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</si>
  <si>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</si>
  <si>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</si>
  <si>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</si>
  <si>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</si>
  <si>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</si>
  <si>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</si>
  <si>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</si>
  <si>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</si>
  <si>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</si>
  <si>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</si>
  <si>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</si>
  <si>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</si>
  <si>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</si>
  <si>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</si>
  <si>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</si>
  <si>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</si>
  <si>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</si>
  <si>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</si>
  <si>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</si>
  <si>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</si>
  <si>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</si>
  <si>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</si>
  <si>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</si>
  <si>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</si>
  <si>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</si>
  <si>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</si>
  <si>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</si>
  <si>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</si>
  <si>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</si>
  <si>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</si>
  <si>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</si>
  <si>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</si>
  <si>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</si>
  <si>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</si>
  <si>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</si>
  <si>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</si>
  <si>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</si>
  <si>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</si>
  <si>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</si>
  <si>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</si>
  <si>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</si>
  <si>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</si>
  <si>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</si>
  <si>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</si>
  <si>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</si>
  <si>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</si>
  <si>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</si>
  <si>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</si>
  <si>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</si>
  <si>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</si>
  <si>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</si>
  <si>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</si>
  <si>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</si>
  <si>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</si>
  <si>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</si>
  <si>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</si>
  <si>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</si>
  <si>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</si>
  <si>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</si>
  <si>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</si>
  <si>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</si>
  <si>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</si>
  <si>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</si>
  <si>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</si>
  <si>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</si>
  <si>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</si>
  <si>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</si>
  <si>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</si>
  <si>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</si>
  <si>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</si>
  <si>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</si>
  <si>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</si>
  <si>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</si>
  <si>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</si>
  <si>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</si>
  <si>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</si>
  <si>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</si>
  <si>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</si>
  <si>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</si>
  <si>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</si>
  <si>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</si>
  <si>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</si>
  <si>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</si>
  <si>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</si>
  <si>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</si>
  <si>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</si>
  <si>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</si>
  <si>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</si>
  <si>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</si>
  <si>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</si>
  <si>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</si>
  <si>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</si>
  <si>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</si>
  <si>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</si>
  <si>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</si>
  <si>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</si>
  <si>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</si>
  <si>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</si>
  <si>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</si>
  <si>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</si>
  <si>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</si>
  <si>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</si>
  <si>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</si>
  <si>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</si>
  <si>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</si>
  <si>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</si>
  <si>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</si>
  <si>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</si>
  <si>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</si>
  <si>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</si>
  <si>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</si>
  <si>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</si>
  <si>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</si>
  <si>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</si>
  <si>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</si>
  <si>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</si>
  <si>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</si>
  <si>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</si>
  <si>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</si>
  <si>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</si>
  <si>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</si>
  <si>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</si>
  <si>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</si>
  <si>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</si>
  <si>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</si>
  <si>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</si>
  <si>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</si>
  <si>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</si>
  <si>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</si>
  <si>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</si>
  <si>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</si>
  <si>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</si>
  <si>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</si>
  <si>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</si>
  <si>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</si>
  <si>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</si>
  <si>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</si>
  <si>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</si>
  <si>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</si>
  <si>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</si>
  <si>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</si>
  <si>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</si>
  <si>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</si>
  <si>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</si>
  <si>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</si>
  <si>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</si>
  <si>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</si>
  <si>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</si>
  <si>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</si>
  <si>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</si>
  <si>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</si>
  <si>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</si>
  <si>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</si>
  <si>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</si>
  <si>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</si>
  <si>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</si>
  <si>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</si>
  <si>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</si>
  <si>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</si>
  <si>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</si>
  <si>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</si>
  <si>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</si>
  <si>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</si>
  <si>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</si>
  <si>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</si>
  <si>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</si>
  <si>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</si>
  <si>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</si>
  <si>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</si>
  <si>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</si>
  <si>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</si>
  <si>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</si>
  <si>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</si>
  <si>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</si>
  <si>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</si>
  <si>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</si>
  <si>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</si>
  <si>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</si>
  <si>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</si>
  <si>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</si>
  <si>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</si>
  <si>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</si>
  <si>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</si>
  <si>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</si>
  <si>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</si>
  <si>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</si>
  <si>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</si>
  <si>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</si>
  <si>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</si>
  <si>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</si>
  <si>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</si>
  <si>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</si>
  <si>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</si>
  <si>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</si>
  <si>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</si>
  <si>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</si>
  <si>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</si>
  <si>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</si>
  <si>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</si>
  <si>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</si>
  <si>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</si>
  <si>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</si>
  <si>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</si>
  <si>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</si>
  <si>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</si>
  <si>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</si>
  <si>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</si>
  <si>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</si>
  <si>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</si>
  <si>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</si>
  <si>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</si>
  <si>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</si>
  <si>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</si>
  <si>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</si>
  <si>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</si>
  <si>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</si>
  <si>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</si>
  <si>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</si>
  <si>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</si>
  <si>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</si>
  <si>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</si>
  <si>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</si>
  <si>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</si>
  <si>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</si>
  <si>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</si>
  <si>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</si>
  <si>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</si>
  <si>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</si>
  <si>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</si>
  <si>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</si>
  <si>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</si>
  <si>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</si>
  <si>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</si>
  <si>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</si>
  <si>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</si>
  <si>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</si>
  <si>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</si>
  <si>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</si>
  <si>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</si>
  <si>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</si>
  <si>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</si>
  <si>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</si>
  <si>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</si>
  <si>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</si>
  <si>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</si>
  <si>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</si>
  <si>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</si>
  <si>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</si>
  <si>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</si>
  <si>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</si>
  <si>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</si>
  <si>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</si>
  <si>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</si>
  <si>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</si>
  <si>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</si>
  <si>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</si>
  <si>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</si>
  <si>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</si>
  <si>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</si>
  <si>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</si>
  <si>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</si>
  <si>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</si>
  <si>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</si>
  <si>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</si>
  <si>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</si>
  <si>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</si>
  <si>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</si>
  <si>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</si>
  <si>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</si>
  <si>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</si>
  <si>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</si>
  <si>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</si>
  <si>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</si>
  <si>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</si>
  <si>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</si>
  <si>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</si>
  <si>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</si>
  <si>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</si>
  <si>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</si>
  <si>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</si>
  <si>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</si>
  <si>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</si>
  <si>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</si>
  <si>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</si>
  <si>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</si>
  <si>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</si>
  <si>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</si>
  <si>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</si>
  <si>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</si>
  <si>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</si>
  <si>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</si>
  <si>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</si>
  <si>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</si>
  <si>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</si>
  <si>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</si>
  <si>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</si>
  <si>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</si>
  <si>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</si>
  <si>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</si>
  <si>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</si>
  <si>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</si>
  <si>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</si>
  <si>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</si>
  <si>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</si>
  <si>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</si>
  <si>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</si>
  <si>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</si>
  <si>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</si>
  <si>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</si>
  <si>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</si>
  <si>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</si>
  <si>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</si>
  <si>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</si>
  <si>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</si>
  <si>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</si>
  <si>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</si>
  <si>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</si>
  <si>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</si>
  <si>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</si>
  <si>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</si>
  <si>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</si>
  <si>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</si>
  <si>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</si>
  <si>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</si>
  <si>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</si>
  <si>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</si>
  <si>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</si>
  <si>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</si>
  <si>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</si>
  <si>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</si>
  <si>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</si>
  <si>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</si>
  <si>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</si>
  <si>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</si>
  <si>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</si>
  <si>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</si>
  <si>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</si>
  <si>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</si>
  <si>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</si>
  <si>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</si>
  <si>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</si>
  <si>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</si>
  <si>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</si>
  <si>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</si>
  <si>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</si>
  <si>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</si>
  <si>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</si>
  <si>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</si>
  <si>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</si>
  <si>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</si>
  <si>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</si>
  <si>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</si>
  <si>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</si>
  <si>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</si>
  <si>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</si>
  <si>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</si>
  <si>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</si>
  <si>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</si>
  <si>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</si>
  <si>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</si>
  <si>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</si>
  <si>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</si>
  <si>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</si>
  <si>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</si>
  <si>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</si>
  <si>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</si>
  <si>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</si>
  <si>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</si>
  <si>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</si>
  <si>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</si>
  <si>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</si>
  <si>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</si>
  <si>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</si>
  <si>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</si>
  <si>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</si>
  <si>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</si>
  <si>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</si>
  <si>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</si>
  <si>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</si>
  <si>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</si>
  <si>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</si>
  <si>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</si>
  <si>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</si>
  <si>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</si>
  <si>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</si>
  <si>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</si>
  <si>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</si>
  <si>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</si>
  <si>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</si>
  <si>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</si>
  <si>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</si>
  <si>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</si>
  <si>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</si>
  <si>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</si>
  <si>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</si>
  <si>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</si>
  <si>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</si>
  <si>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</si>
  <si>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</si>
  <si>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</si>
  <si>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</si>
  <si>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</si>
  <si>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</si>
  <si>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</si>
  <si>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</si>
  <si>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</si>
  <si>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</si>
  <si>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</si>
  <si>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</si>
  <si>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</si>
  <si>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</si>
  <si>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</si>
  <si>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</si>
  <si>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</si>
  <si>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</si>
  <si>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</si>
  <si>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</si>
  <si>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</si>
  <si>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</si>
  <si>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</si>
  <si>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</si>
  <si>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</si>
  <si>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</si>
  <si>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</si>
  <si>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</si>
  <si>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</si>
  <si>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</si>
  <si>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</si>
  <si>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</si>
  <si>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</si>
  <si>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</si>
  <si>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</si>
  <si>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</si>
  <si>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</si>
  <si>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</si>
  <si>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</si>
  <si>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</si>
  <si>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</si>
  <si>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</si>
  <si>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</si>
  <si>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</si>
  <si>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</si>
  <si>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</si>
  <si>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</si>
  <si>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</si>
  <si>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</si>
  <si>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</si>
  <si>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</si>
  <si>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</si>
  <si>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</si>
  <si>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</si>
  <si>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</si>
  <si>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</si>
  <si>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</si>
  <si>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</si>
  <si>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</si>
  <si>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</si>
  <si>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</si>
  <si>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</si>
  <si>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</si>
  <si>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</si>
  <si>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</si>
  <si>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</si>
  <si>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</si>
  <si>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</si>
  <si>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</si>
  <si>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</si>
  <si>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</si>
  <si>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</si>
  <si>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</si>
  <si>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</si>
  <si>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</si>
  <si>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</si>
  <si>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</si>
  <si>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</si>
  <si>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</si>
  <si>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</si>
  <si>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</si>
  <si>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</si>
  <si>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</si>
  <si>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</si>
  <si>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</si>
  <si>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</si>
  <si>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</si>
  <si>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</si>
  <si>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</si>
  <si>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</si>
  <si>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</si>
  <si>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</si>
  <si>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</si>
  <si>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</si>
  <si>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</si>
  <si>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</si>
  <si>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</si>
  <si>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</si>
  <si>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</si>
  <si>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</si>
  <si>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</si>
  <si>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</si>
  <si>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</si>
  <si>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</si>
  <si>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</si>
  <si>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</si>
  <si>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</si>
  <si>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</si>
  <si>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</si>
  <si>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</si>
  <si>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</si>
  <si>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</si>
  <si>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</si>
  <si>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</si>
  <si>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</si>
  <si>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</si>
  <si>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</si>
  <si>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</si>
  <si>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</si>
  <si>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</si>
  <si>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</si>
  <si>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</si>
  <si>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</si>
  <si>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</si>
  <si>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</si>
  <si>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</si>
  <si>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</si>
  <si>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</si>
  <si>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</si>
  <si>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</si>
  <si>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</si>
  <si>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</si>
  <si>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</si>
  <si>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</si>
  <si>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</si>
  <si>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</si>
  <si>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</si>
  <si>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</si>
  <si>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</si>
  <si>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</si>
  <si>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</si>
  <si>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</si>
  <si>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</si>
  <si>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</si>
  <si>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</si>
  <si>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</si>
  <si>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</si>
  <si>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</si>
  <si>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</si>
  <si>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</si>
  <si>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</si>
  <si>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</si>
  <si>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</si>
  <si>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</si>
  <si>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</si>
  <si>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</si>
  <si>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</si>
  <si>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</si>
  <si>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</si>
  <si>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</si>
  <si>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</si>
  <si>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</si>
  <si>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</si>
  <si>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</si>
  <si>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</si>
  <si>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</si>
  <si>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</si>
  <si>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</si>
  <si>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</si>
  <si>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</si>
  <si>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</si>
  <si>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</si>
  <si>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</si>
  <si>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</si>
  <si>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</si>
  <si>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</si>
  <si>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</si>
  <si>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</si>
  <si>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</si>
  <si>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</si>
  <si>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</si>
  <si>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</si>
  <si>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</si>
  <si>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</si>
  <si>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</si>
  <si>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</si>
  <si>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</si>
  <si>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</si>
  <si>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</si>
  <si>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</si>
  <si>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</si>
  <si>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</si>
  <si>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</si>
  <si>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</si>
  <si>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</si>
  <si>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</si>
  <si>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</si>
  <si>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</si>
  <si>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</si>
  <si>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</si>
  <si>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</si>
  <si>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</si>
  <si>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</si>
  <si>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</si>
  <si>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</si>
  <si>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</si>
  <si>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</si>
  <si>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</si>
  <si>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</si>
  <si>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</si>
  <si>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</si>
  <si>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</si>
  <si>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</si>
  <si>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</si>
  <si>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</si>
  <si>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</si>
  <si>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</si>
  <si>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</si>
  <si>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</si>
  <si>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</si>
  <si>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</si>
  <si>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</si>
  <si>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</si>
  <si>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</si>
  <si>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</si>
  <si>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</si>
  <si>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</si>
  <si>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</si>
  <si>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</si>
  <si>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</si>
  <si>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</si>
  <si>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</si>
  <si>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</si>
  <si>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</si>
  <si>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</si>
  <si>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</si>
  <si>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</si>
  <si>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</si>
  <si>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</si>
  <si>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</si>
  <si>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</si>
  <si>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</si>
  <si>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</si>
  <si>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</si>
  <si>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</si>
  <si>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</si>
  <si>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</si>
  <si>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</si>
  <si>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</si>
  <si>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</si>
  <si>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</si>
  <si>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</si>
  <si>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</si>
  <si>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</si>
  <si>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</si>
  <si>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</si>
  <si>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</si>
  <si>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</si>
  <si>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</si>
  <si>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</si>
  <si>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</si>
  <si>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</si>
  <si>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</si>
  <si>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</si>
  <si>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</si>
  <si>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</si>
  <si>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</si>
  <si>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</si>
  <si>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</si>
  <si>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</si>
  <si>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</si>
  <si>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</si>
  <si>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</si>
  <si>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</si>
  <si>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</si>
  <si>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</si>
  <si>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</si>
  <si>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</si>
  <si>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</si>
  <si>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</si>
  <si>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</si>
  <si>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</si>
  <si>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</si>
  <si>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</si>
  <si>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</si>
  <si>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</si>
  <si>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</si>
  <si>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</si>
  <si>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</si>
  <si>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</si>
  <si>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</si>
  <si>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</si>
  <si>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</si>
  <si>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</si>
  <si>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</si>
  <si>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</si>
  <si>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</si>
  <si>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</si>
  <si>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</si>
  <si>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</si>
  <si>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</si>
  <si>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</si>
  <si>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</si>
  <si>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</si>
  <si>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</si>
  <si>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</si>
  <si>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</si>
  <si>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</si>
  <si>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</si>
  <si>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</si>
  <si>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</si>
  <si>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</si>
  <si>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</si>
  <si>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</si>
  <si>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</si>
  <si>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</si>
  <si>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</si>
  <si>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</si>
  <si>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</si>
  <si>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</si>
  <si>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</si>
  <si>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</si>
  <si>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</si>
  <si>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</si>
  <si>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</si>
  <si>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</si>
  <si>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</si>
  <si>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</si>
  <si>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</si>
  <si>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</si>
  <si>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</si>
  <si>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</si>
  <si>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</si>
  <si>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</si>
  <si>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</si>
  <si>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</si>
  <si>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</si>
  <si>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</si>
  <si>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</si>
  <si>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</si>
  <si>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</si>
  <si>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</si>
  <si>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</si>
  <si>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</si>
  <si>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</si>
  <si>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</si>
  <si>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</si>
  <si>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</si>
  <si>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</si>
  <si>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</si>
  <si>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</si>
  <si>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</si>
  <si>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</si>
  <si>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</si>
  <si>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</si>
  <si>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</si>
  <si>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</si>
  <si>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</si>
  <si>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</si>
  <si>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</si>
  <si>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</si>
  <si>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</si>
  <si>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</si>
  <si>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</si>
  <si>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</si>
  <si>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</si>
  <si>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</si>
  <si>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</si>
  <si>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</si>
  <si>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</si>
  <si>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</si>
  <si>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</si>
  <si>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</si>
  <si>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</si>
  <si>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</si>
  <si>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</si>
  <si>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</si>
  <si>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</si>
  <si>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</si>
  <si>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</si>
  <si>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</si>
  <si>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</si>
  <si>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</si>
  <si>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</si>
  <si>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</si>
  <si>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</si>
  <si>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</si>
  <si>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</si>
  <si>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</si>
  <si>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</si>
  <si>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</si>
  <si>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</si>
  <si>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</si>
  <si>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</si>
  <si>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</si>
  <si>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</si>
  <si>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</si>
  <si>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</si>
  <si>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</si>
  <si>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</si>
  <si>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</si>
  <si>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</si>
  <si>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</si>
  <si>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</si>
  <si>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</si>
  <si>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</si>
  <si>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</si>
  <si>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</si>
  <si>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</si>
  <si>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</si>
  <si>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</si>
  <si>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</si>
  <si>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</si>
  <si>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</si>
  <si>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</si>
  <si>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</si>
  <si>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</si>
  <si>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</si>
  <si>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</si>
  <si>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</si>
  <si>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</si>
  <si>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</si>
  <si>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</si>
  <si>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</si>
  <si>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</si>
  <si>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</si>
  <si>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</si>
  <si>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</si>
  <si>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</si>
  <si>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</si>
  <si>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</si>
  <si>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</si>
  <si>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</si>
  <si>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</si>
  <si>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</si>
  <si>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</si>
  <si>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</si>
  <si>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</si>
  <si>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</si>
  <si>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</si>
  <si>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</si>
  <si>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</si>
  <si>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</si>
  <si>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</si>
  <si>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</si>
  <si>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</si>
  <si>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</si>
  <si>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</si>
  <si>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</si>
  <si>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</si>
  <si>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</si>
  <si>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</si>
  <si>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</si>
  <si>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</si>
  <si>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</si>
  <si>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</si>
  <si>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</si>
  <si>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</si>
  <si>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</si>
  <si>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</si>
  <si>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</si>
  <si>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</si>
  <si>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</si>
  <si>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</si>
  <si>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</si>
  <si>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</si>
  <si>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</si>
  <si>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</si>
  <si>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</si>
  <si>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</si>
  <si>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</si>
  <si>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</si>
  <si>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</si>
  <si>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</si>
  <si>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</si>
  <si>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</si>
  <si>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</si>
  <si>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</si>
  <si>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</si>
  <si>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</si>
  <si>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</si>
  <si>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</si>
  <si>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</si>
  <si>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</si>
  <si>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</si>
  <si>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</si>
  <si>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</si>
  <si>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</si>
  <si>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</si>
  <si>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</si>
  <si>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</si>
  <si>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</si>
  <si>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</si>
  <si>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</si>
  <si>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</si>
  <si>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</si>
  <si>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</si>
  <si>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</si>
  <si>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</si>
  <si>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</si>
  <si>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</si>
  <si>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</si>
  <si>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</si>
  <si>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</si>
  <si>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</si>
  <si>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</si>
  <si>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</si>
  <si>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</si>
  <si>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</si>
  <si>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</si>
  <si>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</si>
  <si>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</si>
  <si>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</si>
  <si>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</si>
  <si>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</si>
  <si>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</si>
  <si>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</si>
  <si>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</si>
  <si>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</si>
  <si>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</si>
  <si>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</si>
  <si>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</si>
  <si>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</si>
  <si>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</si>
  <si>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</si>
  <si>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</si>
  <si>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</si>
  <si>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</si>
  <si>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</si>
  <si>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</si>
  <si>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</si>
  <si>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</si>
  <si>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</si>
  <si>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</si>
  <si>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</si>
  <si>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</si>
  <si>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</si>
  <si>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</si>
  <si>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</si>
  <si>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</si>
  <si>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</si>
  <si>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</si>
  <si>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</si>
  <si>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</si>
  <si>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</si>
  <si>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</si>
  <si>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</si>
  <si>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</si>
  <si>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</si>
  <si>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</si>
  <si>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</si>
  <si>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</si>
  <si>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</si>
  <si>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</si>
  <si>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</si>
  <si>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</si>
  <si>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</si>
  <si>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</si>
  <si>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</si>
  <si>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</si>
  <si>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</si>
  <si>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</si>
  <si>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</si>
  <si>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</si>
  <si>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</si>
  <si>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</si>
  <si>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</si>
  <si>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</si>
  <si>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</si>
  <si>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</si>
  <si>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</si>
  <si>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</si>
  <si>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</si>
  <si>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</si>
  <si>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</si>
  <si>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</si>
  <si>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</si>
  <si>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</si>
  <si>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</si>
  <si>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</si>
  <si>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</si>
  <si>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</si>
  <si>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</si>
  <si>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</si>
  <si>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</si>
  <si>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</si>
  <si>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</si>
  <si>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</si>
  <si>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</si>
  <si>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</si>
  <si>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</si>
  <si>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</si>
  <si>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</si>
  <si>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</si>
  <si>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</si>
  <si>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</si>
  <si>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</si>
  <si>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</si>
  <si>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</si>
  <si>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</si>
  <si>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</si>
  <si>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</si>
  <si>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</si>
  <si>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</si>
  <si>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</si>
  <si>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</si>
  <si>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</si>
  <si>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</si>
  <si>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</si>
  <si>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</si>
  <si>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</si>
  <si>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</si>
  <si>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</si>
  <si>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</si>
  <si>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</si>
  <si>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</si>
  <si>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</si>
  <si>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</si>
  <si>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</si>
  <si>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</si>
  <si>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</si>
  <si>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</si>
  <si>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</si>
  <si>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</si>
  <si>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</si>
  <si>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</si>
  <si>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</si>
  <si>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</si>
  <si>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</si>
  <si>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</si>
  <si>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</si>
  <si>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</si>
  <si>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</si>
  <si>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</si>
  <si>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</si>
  <si>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</si>
  <si>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</si>
  <si>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</si>
  <si>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</si>
  <si>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</si>
  <si>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</si>
  <si>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</si>
  <si>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</si>
  <si>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</si>
  <si>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</si>
  <si>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</si>
  <si>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</si>
  <si>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</si>
  <si>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</si>
  <si>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</si>
  <si>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</si>
  <si>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</si>
  <si>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</si>
  <si>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</si>
  <si>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</si>
  <si>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</si>
  <si>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</si>
  <si>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</si>
  <si>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</si>
  <si>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</si>
  <si>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</si>
  <si>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</si>
  <si>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</si>
  <si>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</si>
  <si>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</si>
  <si>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</si>
  <si>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</si>
  <si>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</si>
  <si>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</si>
  <si>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</si>
  <si>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</si>
  <si>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</si>
  <si>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</si>
  <si>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</si>
  <si>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</si>
  <si>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</si>
  <si>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</si>
  <si>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</si>
  <si>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</si>
  <si>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</si>
  <si>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</si>
  <si>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</si>
  <si>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</si>
  <si>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</si>
  <si>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</si>
  <si>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</si>
  <si>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</si>
  <si>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</si>
  <si>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</si>
  <si>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</si>
  <si>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</si>
  <si>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</si>
  <si>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</si>
  <si>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</si>
  <si>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</si>
  <si>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</si>
  <si>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</si>
  <si>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</si>
  <si>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</si>
  <si>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</si>
  <si>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</si>
  <si>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</si>
  <si>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</si>
  <si>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</si>
  <si>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</si>
  <si>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</si>
  <si>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</si>
  <si>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</si>
  <si>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</si>
  <si>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</si>
  <si>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</si>
  <si>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</si>
  <si>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</si>
  <si>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</si>
  <si>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</si>
  <si>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</si>
  <si>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</si>
  <si>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</si>
  <si>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</si>
  <si>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</si>
  <si>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</si>
  <si>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</si>
  <si>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</si>
  <si>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</si>
  <si>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</si>
  <si>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</si>
  <si>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</si>
  <si>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</si>
  <si>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</si>
  <si>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</si>
  <si>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</si>
  <si>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</si>
  <si>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</si>
  <si>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</si>
  <si>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</si>
  <si>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</si>
  <si>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</si>
  <si>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</si>
  <si>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</si>
  <si>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</si>
  <si>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</si>
  <si>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</si>
  <si>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</si>
  <si>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</si>
  <si>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</si>
  <si>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</si>
  <si>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</si>
  <si>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</si>
  <si>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</si>
  <si>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</si>
  <si>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</si>
  <si>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</si>
  <si>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</si>
  <si>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</si>
  <si>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</si>
  <si>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</si>
  <si>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</si>
  <si>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</si>
  <si>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</si>
  <si>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</si>
  <si>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</si>
  <si>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</si>
  <si>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</si>
  <si>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</si>
  <si>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</si>
  <si>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</si>
  <si>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</si>
  <si>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</si>
  <si>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</si>
  <si>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</si>
  <si>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</si>
  <si>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</si>
  <si>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</si>
  <si>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</si>
  <si>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</si>
  <si>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</si>
  <si>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</si>
  <si>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</si>
  <si>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</si>
  <si>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</si>
  <si>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</si>
  <si>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</si>
  <si>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</si>
  <si>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</si>
  <si>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</si>
  <si>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</si>
  <si>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</si>
  <si>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</si>
  <si>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</si>
  <si>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</si>
  <si>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</si>
  <si>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</si>
  <si>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</si>
  <si>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</si>
  <si>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</si>
  <si>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</si>
  <si>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</si>
  <si>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</si>
  <si>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</si>
  <si>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</si>
  <si>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</si>
  <si>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</si>
  <si>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</si>
  <si>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</si>
  <si>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</si>
  <si>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</si>
  <si>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</si>
  <si>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</si>
  <si>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</si>
  <si>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</si>
  <si>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</si>
  <si>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</si>
  <si>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</si>
  <si>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</si>
  <si>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</si>
  <si>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</si>
  <si>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</si>
  <si>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</si>
  <si>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</si>
  <si>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</si>
  <si>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</si>
  <si>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</si>
  <si>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</si>
  <si>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</si>
  <si>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</si>
  <si>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</si>
  <si>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</si>
  <si>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</si>
  <si>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</si>
  <si>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</si>
  <si>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</si>
  <si>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</si>
  <si>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</si>
  <si>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</si>
  <si>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</si>
  <si>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</si>
  <si>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</si>
  <si>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</si>
  <si>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</si>
  <si>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</si>
  <si>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</si>
  <si>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</si>
  <si>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</si>
  <si>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</si>
  <si>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</si>
  <si>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</si>
  <si>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</si>
  <si>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</si>
  <si>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</si>
  <si>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</si>
  <si>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</si>
  <si>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</si>
  <si>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</si>
  <si>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</si>
  <si>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</si>
  <si>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</si>
  <si>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</si>
  <si>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</si>
  <si>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</si>
  <si>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</si>
  <si>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</si>
  <si>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</si>
  <si>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</si>
  <si>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</si>
  <si>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</si>
  <si>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</si>
  <si>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</si>
  <si>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</si>
  <si>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</si>
  <si>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</si>
  <si>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</si>
  <si>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</si>
  <si>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</si>
  <si>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</si>
  <si>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</si>
  <si>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</si>
  <si>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</si>
  <si>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</si>
  <si>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</si>
  <si>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</si>
  <si>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</si>
  <si>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</si>
  <si>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</si>
  <si>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</si>
  <si>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</si>
  <si>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</si>
  <si>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</si>
  <si>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</si>
  <si>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</si>
  <si>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</si>
  <si>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</si>
  <si>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</si>
  <si>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</si>
  <si>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</si>
  <si>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</si>
  <si>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</si>
  <si>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</si>
  <si>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</si>
  <si>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</si>
  <si>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</si>
  <si>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</si>
  <si>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</si>
  <si>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</si>
  <si>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</si>
  <si>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</si>
  <si>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</si>
  <si>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</si>
  <si>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</si>
  <si>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</si>
  <si>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</si>
  <si>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</si>
  <si>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</si>
  <si>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</si>
  <si>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</si>
  <si>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</si>
  <si>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</si>
  <si>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</si>
  <si>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</si>
  <si>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</si>
  <si>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</si>
  <si>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</si>
  <si>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</si>
  <si>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</si>
  <si>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</si>
  <si>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</si>
  <si>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</si>
  <si>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</si>
  <si>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</si>
  <si>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</si>
  <si>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</si>
  <si>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</si>
  <si>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</si>
  <si>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</si>
  <si>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</si>
  <si>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</si>
  <si>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</si>
  <si>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</si>
  <si>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</si>
  <si>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</si>
  <si>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</si>
  <si>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</si>
  <si>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</si>
  <si>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</si>
  <si>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</si>
  <si>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</si>
  <si>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</si>
  <si>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</si>
  <si>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</si>
  <si>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</si>
  <si>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</si>
  <si>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</si>
  <si>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</si>
  <si>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</si>
  <si>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</si>
  <si>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</si>
  <si>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</si>
  <si>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</si>
  <si>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</si>
  <si>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</si>
  <si>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</si>
  <si>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</si>
  <si>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</si>
  <si>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</si>
  <si>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</si>
  <si>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</si>
  <si>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</si>
  <si>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</si>
  <si>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</si>
  <si>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</si>
  <si>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</si>
  <si>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</si>
  <si>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</si>
  <si>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</si>
  <si>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</si>
  <si>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</si>
  <si>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</si>
  <si>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</si>
  <si>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</si>
  <si>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</si>
  <si>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</si>
  <si>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</si>
  <si>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</si>
  <si>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</si>
  <si>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</si>
  <si>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</si>
  <si>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</si>
  <si>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</si>
  <si>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</si>
  <si>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</si>
  <si>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</si>
  <si>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</si>
  <si>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</si>
  <si>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</si>
  <si>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</si>
  <si>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</si>
  <si>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</si>
  <si>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</si>
  <si>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</si>
  <si>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</si>
  <si>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</si>
  <si>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</si>
  <si>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</si>
  <si>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</si>
  <si>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</si>
  <si>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</si>
  <si>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</si>
  <si>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</si>
  <si>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</si>
  <si>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</si>
  <si>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</si>
  <si>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</si>
  <si>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</si>
  <si>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</si>
  <si>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</si>
  <si>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</si>
  <si>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</si>
  <si>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</si>
  <si>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</si>
  <si>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</si>
  <si>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</si>
  <si>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</si>
  <si>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</si>
  <si>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</si>
  <si>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</si>
  <si>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</si>
  <si>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</si>
  <si>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</si>
  <si>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</si>
  <si>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</si>
  <si>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</si>
  <si>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</si>
  <si>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</si>
  <si>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</si>
  <si>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</si>
  <si>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</si>
  <si>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</si>
  <si>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</si>
  <si>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</si>
  <si>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</si>
  <si>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</si>
  <si>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</si>
  <si>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</si>
  <si>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</si>
  <si>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</si>
  <si>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</si>
  <si>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</si>
  <si>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</si>
  <si>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</si>
  <si>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</si>
  <si>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</si>
  <si>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</si>
  <si>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</si>
  <si>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</si>
  <si>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</si>
  <si>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</si>
  <si>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</si>
  <si>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</si>
  <si>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</si>
  <si>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</si>
  <si>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</si>
  <si>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</si>
  <si>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</si>
  <si>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</si>
  <si>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</si>
  <si>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</si>
  <si>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</si>
  <si>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</si>
  <si>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</si>
  <si>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</si>
  <si>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</si>
  <si>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</si>
  <si>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</si>
  <si>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</si>
  <si>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</si>
  <si>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</si>
  <si>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</si>
  <si>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</si>
  <si>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</si>
  <si>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</si>
  <si>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</si>
  <si>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</si>
  <si>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</si>
  <si>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</si>
  <si>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</si>
  <si>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</si>
  <si>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</si>
  <si>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</si>
  <si>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</si>
  <si>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</si>
  <si>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</si>
  <si>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</si>
  <si>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</si>
  <si>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</si>
  <si>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</si>
  <si>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</si>
  <si>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</si>
  <si>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</si>
  <si>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</si>
  <si>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</si>
  <si>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</si>
  <si>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</si>
  <si>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</si>
  <si>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</si>
  <si>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</si>
  <si>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</si>
  <si>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</si>
  <si>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</si>
  <si>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</si>
  <si>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</si>
  <si>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</si>
  <si>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</si>
  <si>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</si>
  <si>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</si>
  <si>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</si>
  <si>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</si>
  <si>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</si>
  <si>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</si>
  <si>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</si>
  <si>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</si>
  <si>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</si>
  <si>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</si>
  <si>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</si>
  <si>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</si>
  <si>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</si>
  <si>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</si>
  <si>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</si>
  <si>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</si>
  <si>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</si>
  <si>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</si>
  <si>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</si>
  <si>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</si>
  <si>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</si>
  <si>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</si>
  <si>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</si>
  <si>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</si>
  <si>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</si>
  <si>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</si>
  <si>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</si>
  <si>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</si>
  <si>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</si>
  <si>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</si>
  <si>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</si>
  <si>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</si>
  <si>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</si>
  <si>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</si>
  <si>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</si>
  <si>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</si>
  <si>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</si>
  <si>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</si>
  <si>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</si>
  <si>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</si>
  <si>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</si>
  <si>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</si>
  <si>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</si>
  <si>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</si>
  <si>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</si>
  <si>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</si>
  <si>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</si>
  <si>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</si>
  <si>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</si>
  <si>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</si>
  <si>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</si>
  <si>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</si>
  <si>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</si>
  <si>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</si>
  <si>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</si>
  <si>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</si>
  <si>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</si>
  <si>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</si>
  <si>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</si>
  <si>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</si>
  <si>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</si>
  <si>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</si>
  <si>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</si>
  <si>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</si>
  <si>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</si>
  <si>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</si>
  <si>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</si>
  <si>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</si>
  <si>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</si>
  <si>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</si>
  <si>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</si>
  <si>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</si>
  <si>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</si>
  <si>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</si>
  <si>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</si>
  <si>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</si>
  <si>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</si>
  <si>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</si>
  <si>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</si>
  <si>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</si>
  <si>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</si>
  <si>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</si>
  <si>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</si>
  <si>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</si>
  <si>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</si>
  <si>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</si>
  <si>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</si>
  <si>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</si>
  <si>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</si>
  <si>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</si>
  <si>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</si>
  <si>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</si>
  <si>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</si>
  <si>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</si>
  <si>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</si>
  <si>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</si>
  <si>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</si>
  <si>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</si>
  <si>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</si>
  <si>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</si>
  <si>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</si>
  <si>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</si>
  <si>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</si>
  <si>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</si>
  <si>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</si>
  <si>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</si>
  <si>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</si>
  <si>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</si>
  <si>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</si>
  <si>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</si>
  <si>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</si>
  <si>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</si>
  <si>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</si>
  <si>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</si>
  <si>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</si>
  <si>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</si>
  <si>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</si>
  <si>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</si>
  <si>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</si>
  <si>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</si>
  <si>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</si>
  <si>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</si>
  <si>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</si>
  <si>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</si>
  <si>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</si>
  <si>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</si>
  <si>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</si>
  <si>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</si>
  <si>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</si>
  <si>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</si>
  <si>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</si>
  <si>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</si>
  <si>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</si>
  <si>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</si>
  <si>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</si>
  <si>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</si>
  <si>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</si>
  <si>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</si>
  <si>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</si>
  <si>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</si>
  <si>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</si>
  <si>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</si>
  <si>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</si>
  <si>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</si>
  <si>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</si>
  <si>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</si>
  <si>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</si>
  <si>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</si>
  <si>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</si>
  <si>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</si>
  <si>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</si>
  <si>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</si>
  <si>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</si>
  <si>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</si>
  <si>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</si>
  <si>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</si>
  <si>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</si>
  <si>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</si>
  <si>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</si>
  <si>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</si>
  <si>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</si>
  <si>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</si>
  <si>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</si>
  <si>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</si>
  <si>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</si>
  <si>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</si>
  <si>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</si>
  <si>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</si>
  <si>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</si>
  <si>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</si>
  <si>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</si>
  <si>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</si>
  <si>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</si>
  <si>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</si>
  <si>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</si>
  <si>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</si>
  <si>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</si>
  <si>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</si>
  <si>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</si>
  <si>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</si>
  <si>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</si>
  <si>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</si>
  <si>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</si>
  <si>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</si>
  <si>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</si>
  <si>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</si>
  <si>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</si>
  <si>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</si>
  <si>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</si>
  <si>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</si>
  <si>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</si>
  <si>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</si>
  <si>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</si>
  <si>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</si>
  <si>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</si>
  <si>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</si>
  <si>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</si>
  <si>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</si>
  <si>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</si>
  <si>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</si>
  <si>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</si>
  <si>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</si>
  <si>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</si>
  <si>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</si>
  <si>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</si>
  <si>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</si>
  <si>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</si>
  <si>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</si>
  <si>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</si>
  <si>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</si>
  <si>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</si>
  <si>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</si>
  <si>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</si>
  <si>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</si>
  <si>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</si>
  <si>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</si>
  <si>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</si>
  <si>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</si>
  <si>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</si>
  <si>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</si>
  <si>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</si>
  <si>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</si>
  <si>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</si>
  <si>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</si>
  <si>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</si>
  <si>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</si>
  <si>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</si>
  <si>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</si>
  <si>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</si>
  <si>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</si>
  <si>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</si>
  <si>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</si>
  <si>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</si>
  <si>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</si>
  <si>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</si>
  <si>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</si>
  <si>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</si>
  <si>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</si>
  <si>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</si>
  <si>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</si>
  <si>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</si>
  <si>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</si>
  <si>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</si>
  <si>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</si>
  <si>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</si>
  <si>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</si>
  <si>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</si>
  <si>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</si>
  <si>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</si>
  <si>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</si>
  <si>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</si>
  <si>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</si>
  <si>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</si>
  <si>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</si>
  <si>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</si>
  <si>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</si>
  <si>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</si>
  <si>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</si>
  <si>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</si>
  <si>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</si>
  <si>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</si>
  <si>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</si>
  <si>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</si>
  <si>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</si>
  <si>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</si>
  <si>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</si>
  <si>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</si>
  <si>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</si>
  <si>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</si>
  <si>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</si>
  <si>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</si>
  <si>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</si>
  <si>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</si>
  <si>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</si>
  <si>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</si>
  <si>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</si>
  <si>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</si>
  <si>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</si>
  <si>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</si>
  <si>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</si>
  <si>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</si>
  <si>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</si>
  <si>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</si>
  <si>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</si>
  <si>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</si>
  <si>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</si>
  <si>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</si>
  <si>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</si>
  <si>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</si>
  <si>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</si>
  <si>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</si>
  <si>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</si>
  <si>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</si>
  <si>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</si>
  <si>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</si>
  <si>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</si>
  <si>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</si>
  <si>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</si>
  <si>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</si>
  <si>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</si>
  <si>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</si>
  <si>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</si>
  <si>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</si>
  <si>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</si>
  <si>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</si>
  <si>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</si>
  <si>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</si>
  <si>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</si>
  <si>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</si>
  <si>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</si>
  <si>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</si>
  <si>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</si>
  <si>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</si>
  <si>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</si>
  <si>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</si>
  <si>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</si>
  <si>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</si>
  <si>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</si>
  <si>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</si>
  <si>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</si>
  <si>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</si>
  <si>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</si>
  <si>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</si>
  <si>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</si>
  <si>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</si>
  <si>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</si>
  <si>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</si>
  <si>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</si>
  <si>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</si>
  <si>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</si>
  <si>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</si>
  <si>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</si>
  <si>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</si>
  <si>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</si>
  <si>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</si>
  <si>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</si>
  <si>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</si>
  <si>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</si>
  <si>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</si>
  <si>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</si>
  <si>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</si>
  <si>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</si>
  <si>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</si>
  <si>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</si>
  <si>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</si>
  <si>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</si>
  <si>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</si>
  <si>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</si>
  <si>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</si>
  <si>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</si>
  <si>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</si>
  <si>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</si>
  <si>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</si>
  <si>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</si>
  <si>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</si>
  <si>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</si>
  <si>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</si>
  <si>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</si>
  <si>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</si>
  <si>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</si>
  <si>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</si>
  <si>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</si>
  <si>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</si>
  <si>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</si>
  <si>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</si>
  <si>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</si>
  <si>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</si>
  <si>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</si>
  <si>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</si>
  <si>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</si>
  <si>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</si>
  <si>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</si>
  <si>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</si>
  <si>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</si>
  <si>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</si>
  <si>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</si>
  <si>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</si>
  <si>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</si>
  <si>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</si>
  <si>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</si>
  <si>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</si>
  <si>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</si>
  <si>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</si>
  <si>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</si>
  <si>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</si>
  <si>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</si>
  <si>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</si>
  <si>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</si>
  <si>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</si>
  <si>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</si>
  <si>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</si>
  <si>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</si>
  <si>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</si>
  <si>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</si>
  <si>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</si>
  <si>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</si>
  <si>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</si>
  <si>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</si>
  <si>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</si>
  <si>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</si>
  <si>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</si>
  <si>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</si>
  <si>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</si>
  <si>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</si>
  <si>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</si>
  <si>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</si>
  <si>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</si>
  <si>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</si>
  <si>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</si>
  <si>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</si>
  <si>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</si>
  <si>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</si>
  <si>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</si>
  <si>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</si>
  <si>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</si>
  <si>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</si>
  <si>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</si>
  <si>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</si>
  <si>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</si>
  <si>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</si>
  <si>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</si>
  <si>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</si>
  <si>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</si>
  <si>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</si>
  <si>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</si>
  <si>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</si>
  <si>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</si>
  <si>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</si>
  <si>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</si>
  <si>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</si>
  <si>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</si>
  <si>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</si>
  <si>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</si>
  <si>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</si>
  <si>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</si>
  <si>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</si>
  <si>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</si>
  <si>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</si>
  <si>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</si>
  <si>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</si>
  <si>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</si>
  <si>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</si>
  <si>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</si>
  <si>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</si>
  <si>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</si>
  <si>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</si>
  <si>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</si>
  <si>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</si>
  <si>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</si>
  <si>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</si>
  <si>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</si>
  <si>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</si>
  <si>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</si>
  <si>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</si>
  <si>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</si>
  <si>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</si>
  <si>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</si>
  <si>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</si>
  <si>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</si>
  <si>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</si>
  <si>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</si>
  <si>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</si>
  <si>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</si>
  <si>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</si>
  <si>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</si>
  <si>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</si>
  <si>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</si>
  <si>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</si>
  <si>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</si>
  <si>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</si>
  <si>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</si>
  <si>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</si>
  <si>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</si>
  <si>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</si>
  <si>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</si>
  <si>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</si>
  <si>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</si>
  <si>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</si>
  <si>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</si>
  <si>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</si>
  <si>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</si>
  <si>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</si>
  <si>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</si>
  <si>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</si>
  <si>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</si>
  <si>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</si>
  <si>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</si>
  <si>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</si>
  <si>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</si>
  <si>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</si>
  <si>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</si>
  <si>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</si>
  <si>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</si>
  <si>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</si>
  <si>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</si>
  <si>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</si>
  <si>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</si>
  <si>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</si>
  <si>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</si>
  <si>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</si>
  <si>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</si>
  <si>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</si>
  <si>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</si>
  <si>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</si>
  <si>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</si>
  <si>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</si>
  <si>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</si>
  <si>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</si>
  <si>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</si>
  <si>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</si>
  <si>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</si>
  <si>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</si>
  <si>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</si>
  <si>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</si>
  <si>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</si>
  <si>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</si>
  <si>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</si>
  <si>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</si>
  <si>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</si>
  <si>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</si>
  <si>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</si>
  <si>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</si>
  <si>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</si>
  <si>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</si>
  <si>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</si>
  <si>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</si>
  <si>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</si>
  <si>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</si>
  <si>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</si>
  <si>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</si>
  <si>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</si>
  <si>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</si>
  <si>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</si>
  <si>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</si>
  <si>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</si>
  <si>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</si>
  <si>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</si>
  <si>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</si>
  <si>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</si>
  <si>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</si>
  <si>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</si>
  <si>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</si>
  <si>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</si>
  <si>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</si>
  <si>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</si>
  <si>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</si>
  <si>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</si>
  <si>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</si>
  <si>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</si>
  <si>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</si>
  <si>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</si>
  <si>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</si>
  <si>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</si>
  <si>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</si>
  <si>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</si>
  <si>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</si>
  <si>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</si>
  <si>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</si>
  <si>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</si>
  <si>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</si>
  <si>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</si>
  <si>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</si>
  <si>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</si>
  <si>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</si>
  <si>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</si>
  <si>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</si>
  <si>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</si>
  <si>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</si>
  <si>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</si>
  <si>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</si>
  <si>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</si>
  <si>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</si>
  <si>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</si>
  <si>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</si>
  <si>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</si>
  <si>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</si>
  <si>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</si>
  <si>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</si>
  <si>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</si>
  <si>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</si>
  <si>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</si>
  <si>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</si>
  <si>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</si>
  <si>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</si>
  <si>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</si>
  <si>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</si>
  <si>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</si>
  <si>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</si>
  <si>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</si>
  <si>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</si>
  <si>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</si>
  <si>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</si>
  <si>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</si>
  <si>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</si>
  <si>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</si>
  <si>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</si>
  <si>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</si>
  <si>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</si>
  <si>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</si>
  <si>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</si>
  <si>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</si>
  <si>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</si>
  <si>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</si>
  <si>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</si>
  <si>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</si>
  <si>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</si>
  <si>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</si>
  <si>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</si>
  <si>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</si>
  <si>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</si>
  <si>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</si>
  <si>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</si>
  <si>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</si>
  <si>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</si>
  <si>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</si>
  <si>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</si>
  <si>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</si>
  <si>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</si>
  <si>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</si>
  <si>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</si>
  <si>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</si>
  <si>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</si>
  <si>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</si>
  <si>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</si>
  <si>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</si>
  <si>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</si>
  <si>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</si>
  <si>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</si>
  <si>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</si>
  <si>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</si>
  <si>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</si>
  <si>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</si>
  <si>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</si>
  <si>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</si>
  <si>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</si>
  <si>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</si>
  <si>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</si>
  <si>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</si>
  <si>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</si>
  <si>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</si>
  <si>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</si>
  <si>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</si>
  <si>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</si>
  <si>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</si>
  <si>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</si>
  <si>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</si>
  <si>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</si>
  <si>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</si>
  <si>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</si>
  <si>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</si>
  <si>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</si>
  <si>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</si>
  <si>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</si>
  <si>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</si>
  <si>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</si>
  <si>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</si>
  <si>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</si>
  <si>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</si>
  <si>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</si>
  <si>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</si>
  <si>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</si>
  <si>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</si>
  <si>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</si>
  <si>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</si>
  <si>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</si>
  <si>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</si>
  <si>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</si>
  <si>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</si>
  <si>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</si>
  <si>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</si>
  <si>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</si>
  <si>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</si>
  <si>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</si>
  <si>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</si>
  <si>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</si>
  <si>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</si>
  <si>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</si>
  <si>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</si>
  <si>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</si>
  <si>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</si>
  <si>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</si>
  <si>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</si>
  <si>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</si>
  <si>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</si>
  <si>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</si>
  <si>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</si>
  <si>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</si>
  <si>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</si>
  <si>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</si>
  <si>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</si>
  <si>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</si>
  <si>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</si>
  <si>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</si>
  <si>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</si>
  <si>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</si>
  <si>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</si>
  <si>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</si>
  <si>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</si>
  <si>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</si>
  <si>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</si>
  <si>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</si>
  <si>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</si>
  <si>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</si>
  <si>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</si>
  <si>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</si>
  <si>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</si>
  <si>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</si>
  <si>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</si>
  <si>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</si>
  <si>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</si>
  <si>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</si>
  <si>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</si>
  <si>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</si>
  <si>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</si>
  <si>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</si>
  <si>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</si>
  <si>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</si>
  <si>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</si>
  <si>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</si>
  <si>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</si>
  <si>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</si>
  <si>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</si>
  <si>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</si>
  <si>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</si>
  <si>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</si>
  <si>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</si>
  <si>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</si>
  <si>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</si>
  <si>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</si>
  <si>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</si>
  <si>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</si>
  <si>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</si>
  <si>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</si>
  <si>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</si>
  <si>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</si>
  <si>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</si>
  <si>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</si>
  <si>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</si>
  <si>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</si>
  <si>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</si>
  <si>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</si>
  <si>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</si>
  <si>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</si>
  <si>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</si>
  <si>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</si>
  <si>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</si>
  <si>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</si>
  <si>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</si>
  <si>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</si>
  <si>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</si>
  <si>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</si>
  <si>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</si>
  <si>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</si>
  <si>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</si>
  <si>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</si>
  <si>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</si>
  <si>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</si>
  <si>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</si>
  <si>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</si>
  <si>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</si>
  <si>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</si>
  <si>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</si>
  <si>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</si>
  <si>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</si>
  <si>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</si>
  <si>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</si>
  <si>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</si>
  <si>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</si>
  <si>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</si>
  <si>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</si>
  <si>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</si>
  <si>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</si>
  <si>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</si>
  <si>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</si>
  <si>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</si>
  <si>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</si>
  <si>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</si>
  <si>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</si>
  <si>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</si>
  <si>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</si>
  <si>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</si>
  <si>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</si>
  <si>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</si>
  <si>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</si>
  <si>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</si>
  <si>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</si>
  <si>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</si>
  <si>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</si>
  <si>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</si>
  <si>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</si>
  <si>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</si>
  <si>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</si>
  <si>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</si>
  <si>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</si>
  <si>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</si>
  <si>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</si>
  <si>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</si>
  <si>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</si>
  <si>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</si>
  <si>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</si>
  <si>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</si>
  <si>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</si>
  <si>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</si>
  <si>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</si>
  <si>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</si>
  <si>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</si>
  <si>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</si>
  <si>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</si>
  <si>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</si>
  <si>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</si>
  <si>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</si>
  <si>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</si>
  <si>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</si>
  <si>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</si>
  <si>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</si>
  <si>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</si>
  <si>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</si>
  <si>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</si>
  <si>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</si>
  <si>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</si>
  <si>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</si>
  <si>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</si>
  <si>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</si>
  <si>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</si>
  <si>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</si>
  <si>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</si>
  <si>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</si>
  <si>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</si>
  <si>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</si>
  <si>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</si>
  <si>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</si>
  <si>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</si>
  <si>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</si>
  <si>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</si>
  <si>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</si>
  <si>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</si>
  <si>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</si>
  <si>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</si>
  <si>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</si>
  <si>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</si>
  <si>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</si>
  <si>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</si>
  <si>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</si>
  <si>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</si>
  <si>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</si>
  <si>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</si>
  <si>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</si>
  <si>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</si>
  <si>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</si>
  <si>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</si>
  <si>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</si>
  <si>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</si>
  <si>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</si>
  <si>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</si>
  <si>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</si>
  <si>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</si>
  <si>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</si>
  <si>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</si>
  <si>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</si>
  <si>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</si>
  <si>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</si>
  <si>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</si>
  <si>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</si>
  <si>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</si>
  <si>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</si>
  <si>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</si>
  <si>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</si>
  <si>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</si>
  <si>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</si>
  <si>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</si>
  <si>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</si>
  <si>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</si>
  <si>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</si>
  <si>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</si>
  <si>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</si>
  <si>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</si>
  <si>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</si>
  <si>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</si>
  <si>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</si>
  <si>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</si>
  <si>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</si>
  <si>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</si>
  <si>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</si>
  <si>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</si>
  <si>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</si>
  <si>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</si>
  <si>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</si>
  <si>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</si>
  <si>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</si>
  <si>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</si>
  <si>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</si>
  <si>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</si>
  <si>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</si>
  <si>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</si>
  <si>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</si>
  <si>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</si>
  <si>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</si>
  <si>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</si>
  <si>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</si>
  <si>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</si>
  <si>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</si>
  <si>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</si>
  <si>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</si>
  <si>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</si>
  <si>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</si>
  <si>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</si>
  <si>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</si>
  <si>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</si>
  <si>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</si>
  <si>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</si>
  <si>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</si>
  <si>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</si>
  <si>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</si>
  <si>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</si>
  <si>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</si>
  <si>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</si>
  <si>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</si>
  <si>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</si>
  <si>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</si>
  <si>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</si>
  <si>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</si>
  <si>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</si>
  <si>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</si>
  <si>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</si>
  <si>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</si>
  <si>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</si>
  <si>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</si>
  <si>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</si>
  <si>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</si>
  <si>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</si>
  <si>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</si>
  <si>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</si>
  <si>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</si>
  <si>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</si>
  <si>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</si>
  <si>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</si>
  <si>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</si>
  <si>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</si>
  <si>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</si>
  <si>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</si>
  <si>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</si>
  <si>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</si>
  <si>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</si>
  <si>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</si>
  <si>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</si>
  <si>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</si>
  <si>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</si>
  <si>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</si>
  <si>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</si>
  <si>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</si>
  <si>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</si>
  <si>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</si>
  <si>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</si>
  <si>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</si>
  <si>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</si>
  <si>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</si>
  <si>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</si>
  <si>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</si>
  <si>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</si>
  <si>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</si>
  <si>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</si>
  <si>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</si>
  <si>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</si>
  <si>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</si>
  <si>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</si>
  <si>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</si>
  <si>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</si>
  <si>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</si>
  <si>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</si>
  <si>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</si>
  <si>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</si>
  <si>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</si>
  <si>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</si>
  <si>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</si>
  <si>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</si>
  <si>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</si>
  <si>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</si>
  <si>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</si>
  <si>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</si>
  <si>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</si>
  <si>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</si>
  <si>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</si>
  <si>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</si>
  <si>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</si>
  <si>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</si>
  <si>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</si>
  <si>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</si>
  <si>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</si>
  <si>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</si>
  <si>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</si>
  <si>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</si>
  <si>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</si>
  <si>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</si>
  <si>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</si>
  <si>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</si>
  <si>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</si>
  <si>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</si>
  <si>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</si>
  <si>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</si>
  <si>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</si>
  <si>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</si>
  <si>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</si>
  <si>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</si>
  <si>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</si>
  <si>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</si>
  <si>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</si>
  <si>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</si>
  <si>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</si>
  <si>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</si>
  <si>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</si>
  <si>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</si>
  <si>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</si>
  <si>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</si>
  <si>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</si>
  <si>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</si>
  <si>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</si>
  <si>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</si>
  <si>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</si>
  <si>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</si>
  <si>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</si>
  <si>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</si>
  <si>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</si>
  <si>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</si>
  <si>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</si>
  <si>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</si>
  <si>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</si>
  <si>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</si>
  <si>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</si>
  <si>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</si>
  <si>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</si>
  <si>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</si>
  <si>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</si>
  <si>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</si>
  <si>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</si>
  <si>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</si>
  <si>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</si>
  <si>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</si>
  <si>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</si>
  <si>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</si>
  <si>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</si>
  <si>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</si>
  <si>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</si>
  <si>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</si>
  <si>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</si>
  <si>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</si>
  <si>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</si>
  <si>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</si>
  <si>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</si>
  <si>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</si>
  <si>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</si>
  <si>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</si>
  <si>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</si>
  <si>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</si>
  <si>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</si>
  <si>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</si>
  <si>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</si>
  <si>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</si>
  <si>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</si>
  <si>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</si>
  <si>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</si>
  <si>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</si>
  <si>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</si>
  <si>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</si>
  <si>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</si>
  <si>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</si>
  <si>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</si>
  <si>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</si>
  <si>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</si>
  <si>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</si>
  <si>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</si>
  <si>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</si>
  <si>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</si>
  <si>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</si>
  <si>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</si>
  <si>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</si>
  <si>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</si>
  <si>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</si>
  <si>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</si>
  <si>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</si>
  <si>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</si>
  <si>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</si>
  <si>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</si>
  <si>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</si>
  <si>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</si>
  <si>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</si>
  <si>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</si>
  <si>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</si>
  <si>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</si>
  <si>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</si>
  <si>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</si>
  <si>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</si>
  <si>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</si>
  <si>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</si>
  <si>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</si>
  <si>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</si>
  <si>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</si>
  <si>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</si>
  <si>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</si>
  <si>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</si>
  <si>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</si>
  <si>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</si>
  <si>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</si>
  <si>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</si>
  <si>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</si>
  <si>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</si>
  <si>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</si>
  <si>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</si>
  <si>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</si>
  <si>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</si>
  <si>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</si>
  <si>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</si>
  <si>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</si>
  <si>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</si>
  <si>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</si>
  <si>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</si>
  <si>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</si>
  <si>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</si>
  <si>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</si>
  <si>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</si>
  <si>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</si>
  <si>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</si>
  <si>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</si>
  <si>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</si>
  <si>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</si>
  <si>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</si>
  <si>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</si>
  <si>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</si>
  <si>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</si>
  <si>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</si>
  <si>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</si>
  <si>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</si>
  <si>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</si>
  <si>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</si>
  <si>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</si>
  <si>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</si>
  <si>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</si>
  <si>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</si>
  <si>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</si>
  <si>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</si>
  <si>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</si>
  <si>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</si>
  <si>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</si>
  <si>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</si>
  <si>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</si>
  <si>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</si>
  <si>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</si>
  <si>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</si>
  <si>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</si>
  <si>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</si>
  <si>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</si>
  <si>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</si>
  <si>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</si>
  <si>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</si>
  <si>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</si>
  <si>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</si>
  <si>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</si>
  <si>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</si>
  <si>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</si>
  <si>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</si>
  <si>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</si>
  <si>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</si>
  <si>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</si>
  <si>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</si>
  <si>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</si>
  <si>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</si>
  <si>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</si>
  <si>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</si>
  <si>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</si>
  <si>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</si>
  <si>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</si>
  <si>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</si>
  <si>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</si>
  <si>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</si>
  <si>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</si>
  <si>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</si>
  <si>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</si>
  <si>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</si>
  <si>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</si>
  <si>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</si>
  <si>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</si>
  <si>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</si>
  <si>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</si>
  <si>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</si>
  <si>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</si>
  <si>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</si>
  <si>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</si>
  <si>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</si>
  <si>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</si>
  <si>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</si>
  <si>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</si>
  <si>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</si>
  <si>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</si>
  <si>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</si>
  <si>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</si>
  <si>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</si>
  <si>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</si>
  <si>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</si>
  <si>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</si>
  <si>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</si>
  <si>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</si>
  <si>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</si>
  <si>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</si>
  <si>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</si>
  <si>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</si>
  <si>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</si>
  <si>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</si>
  <si>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</si>
  <si>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</si>
  <si>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</si>
  <si>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</si>
  <si>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</si>
  <si>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</si>
  <si>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</si>
  <si>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</si>
  <si>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</si>
  <si>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</si>
  <si>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</si>
  <si>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</si>
  <si>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</si>
  <si>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</si>
  <si>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</si>
  <si>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</si>
  <si>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</si>
  <si>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</si>
  <si>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</si>
  <si>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</si>
  <si>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</si>
  <si>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</si>
  <si>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</si>
  <si>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</si>
  <si>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</si>
  <si>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</si>
  <si>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</si>
  <si>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</si>
  <si>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</si>
  <si>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</si>
  <si>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</si>
  <si>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</si>
  <si>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</si>
  <si>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</si>
  <si>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</si>
  <si>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</si>
  <si>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</si>
  <si>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</si>
  <si>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</si>
  <si>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</si>
  <si>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</si>
  <si>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</si>
  <si>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</si>
  <si>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</si>
  <si>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</si>
  <si>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</si>
  <si>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</si>
  <si>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</si>
  <si>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</si>
  <si>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</si>
  <si>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</si>
  <si>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</si>
  <si>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</si>
  <si>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</si>
  <si>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</si>
  <si>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</si>
  <si>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</si>
  <si>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</si>
  <si>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</si>
  <si>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</si>
  <si>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</si>
  <si>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</si>
  <si>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</si>
  <si>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</si>
  <si>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</si>
  <si>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</si>
  <si>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</si>
  <si>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</si>
  <si>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</si>
  <si>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</si>
  <si>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</si>
  <si>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</si>
  <si>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</si>
  <si>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</si>
  <si>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</si>
  <si>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</si>
  <si>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</si>
  <si>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</si>
  <si>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</si>
  <si>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</si>
  <si>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</si>
  <si>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</si>
  <si>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</si>
  <si>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</si>
  <si>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</si>
  <si>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</si>
  <si>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</si>
  <si>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</si>
  <si>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</si>
  <si>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</si>
  <si>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</si>
  <si>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</si>
  <si>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</si>
  <si>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</si>
  <si>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</si>
  <si>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</si>
  <si>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</si>
  <si>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</si>
  <si>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</si>
  <si>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</si>
  <si>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</si>
  <si>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</si>
  <si>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</si>
  <si>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</si>
  <si>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</si>
  <si>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</si>
  <si>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</si>
  <si>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</si>
  <si>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</si>
  <si>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</si>
  <si>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</si>
  <si>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</si>
  <si>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</si>
  <si>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</si>
  <si>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</si>
  <si>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</si>
  <si>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</si>
  <si>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</si>
  <si>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</si>
  <si>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</si>
  <si>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</si>
  <si>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</si>
  <si>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</si>
  <si>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</si>
  <si>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</si>
  <si>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</si>
  <si>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</si>
  <si>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</si>
  <si>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</si>
  <si>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</si>
  <si>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</si>
  <si>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</si>
  <si>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</si>
  <si>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</si>
  <si>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</si>
  <si>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</si>
  <si>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</si>
  <si>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</si>
  <si>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</si>
  <si>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</si>
  <si>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</si>
  <si>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</si>
  <si>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</si>
  <si>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</si>
  <si>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</si>
  <si>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</si>
  <si>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</si>
  <si>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</si>
  <si>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</si>
  <si>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</si>
  <si>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</si>
  <si>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</si>
  <si>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</si>
  <si>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</si>
  <si>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</si>
  <si>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</si>
  <si>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</si>
  <si>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</si>
  <si>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</si>
  <si>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</si>
  <si>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</si>
  <si>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</si>
  <si>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</si>
  <si>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</si>
  <si>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</si>
  <si>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</si>
  <si>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</si>
  <si>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</si>
  <si>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</si>
  <si>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</si>
  <si>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</si>
  <si>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</si>
  <si>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</si>
  <si>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</si>
  <si>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</si>
  <si>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</si>
  <si>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</si>
  <si>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</si>
  <si>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</si>
  <si>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</si>
  <si>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</si>
  <si>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</si>
  <si>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</si>
  <si>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</si>
  <si>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</si>
  <si>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</si>
  <si>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</si>
  <si>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</si>
  <si>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</si>
  <si>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</si>
  <si>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</si>
  <si>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</si>
  <si>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</si>
  <si>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</si>
  <si>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</si>
  <si>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</si>
  <si>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</si>
  <si>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</si>
  <si>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</si>
  <si>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</si>
  <si>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</si>
  <si>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</si>
  <si>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</si>
  <si>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</si>
  <si>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</si>
  <si>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</si>
  <si>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</si>
  <si>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</si>
  <si>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</si>
  <si>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</si>
  <si>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</si>
  <si>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</si>
  <si>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</si>
  <si>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</si>
  <si>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</si>
  <si>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</si>
  <si>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</si>
  <si>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</si>
  <si>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</si>
  <si>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</si>
  <si>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</si>
  <si>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</si>
  <si>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</si>
  <si>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</si>
  <si>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</si>
  <si>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</si>
  <si>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</si>
  <si>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</si>
  <si>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</si>
  <si>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</si>
  <si>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</si>
  <si>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</si>
  <si>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</si>
  <si>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</si>
  <si>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</si>
  <si>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</si>
  <si>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</si>
  <si>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</si>
  <si>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</si>
  <si>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</si>
  <si>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</si>
  <si>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</si>
  <si>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</si>
  <si>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</si>
  <si>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</si>
  <si>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</si>
  <si>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</si>
  <si>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</si>
  <si>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</si>
  <si>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</si>
  <si>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</si>
  <si>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</si>
  <si>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</si>
  <si>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</si>
  <si>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</si>
  <si>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</si>
  <si>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</si>
  <si>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</si>
  <si>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</si>
  <si>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</si>
  <si>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</si>
  <si>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</si>
  <si>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</si>
  <si>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</si>
  <si>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</si>
  <si>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</si>
  <si>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</si>
  <si>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</si>
  <si>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</si>
  <si>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</si>
  <si>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</si>
  <si>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</si>
  <si>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</si>
  <si>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</si>
  <si>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</si>
  <si>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</si>
  <si>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</si>
  <si>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</si>
  <si>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</si>
  <si>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</si>
  <si>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</si>
  <si>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</si>
  <si>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</si>
  <si>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</si>
  <si>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</si>
  <si>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</si>
  <si>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</si>
  <si>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</si>
  <si>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</si>
  <si>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</si>
  <si>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</si>
  <si>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</si>
  <si>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</si>
  <si>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</si>
  <si>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</si>
  <si>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</si>
  <si>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</si>
  <si>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</si>
  <si>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</si>
  <si>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</si>
  <si>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</si>
  <si>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</si>
  <si>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</si>
  <si>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</si>
  <si>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</si>
  <si>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</si>
  <si>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</si>
  <si>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</si>
  <si>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</si>
  <si>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</si>
  <si>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</si>
  <si>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</si>
  <si>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</si>
  <si>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</si>
  <si>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</si>
  <si>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</si>
  <si>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</si>
  <si>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</si>
  <si>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</si>
  <si>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</si>
  <si>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</si>
  <si>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</si>
  <si>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</si>
  <si>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</si>
  <si>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</si>
  <si>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</si>
  <si>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</si>
  <si>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</si>
  <si>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</si>
  <si>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</si>
  <si>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</si>
  <si>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</si>
  <si>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</si>
  <si>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</si>
  <si>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</si>
  <si>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</si>
  <si>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</si>
  <si>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</si>
  <si>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</si>
  <si>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</si>
  <si>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</si>
  <si>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</si>
  <si>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</si>
  <si>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</si>
  <si>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</si>
  <si>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</si>
  <si>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</si>
  <si>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</si>
  <si>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</si>
  <si>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</si>
  <si>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</si>
  <si>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</si>
  <si>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</si>
  <si>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</si>
  <si>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</si>
  <si>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</si>
  <si>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</si>
  <si>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</si>
  <si>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</si>
  <si>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</si>
  <si>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</si>
  <si>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</si>
  <si>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</si>
  <si>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</si>
  <si>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</si>
  <si>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</si>
  <si>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</si>
  <si>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</si>
  <si>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</si>
  <si>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</si>
  <si>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</si>
  <si>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</si>
  <si>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</si>
  <si>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</si>
  <si>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</si>
  <si>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</si>
  <si>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</si>
  <si>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</si>
  <si>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</si>
  <si>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</si>
  <si>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</si>
  <si>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</si>
  <si>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</si>
  <si>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</si>
  <si>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</si>
  <si>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</si>
  <si>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</si>
  <si>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</si>
  <si>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</si>
  <si>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</si>
  <si>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</si>
  <si>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</si>
  <si>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</si>
  <si>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</si>
  <si>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</si>
  <si>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</si>
  <si>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</si>
  <si>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</si>
  <si>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</si>
  <si>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</si>
  <si>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</si>
  <si>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</si>
  <si>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</si>
  <si>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</si>
  <si>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</si>
  <si>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</si>
  <si>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</si>
  <si>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</si>
  <si>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</si>
  <si>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</si>
  <si>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</si>
  <si>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</si>
  <si>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</si>
  <si>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</si>
  <si>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</si>
  <si>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</si>
  <si>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</si>
  <si>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</si>
  <si>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</si>
  <si>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</si>
  <si>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</si>
  <si>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</si>
  <si>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</si>
  <si>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</si>
  <si>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</si>
  <si>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</si>
  <si>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</si>
  <si>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</si>
  <si>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</si>
  <si>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</si>
  <si>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</si>
  <si>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</si>
  <si>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</si>
  <si>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</si>
  <si>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</si>
  <si>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</si>
  <si>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</si>
  <si>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</si>
  <si>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</si>
  <si>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</si>
  <si>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</si>
  <si>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</si>
  <si>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</si>
  <si>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</si>
  <si>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</si>
  <si>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</si>
  <si>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</si>
  <si>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</si>
  <si>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</si>
  <si>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</si>
  <si>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</si>
  <si>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</si>
  <si>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</si>
  <si>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</si>
  <si>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</si>
  <si>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</si>
  <si>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</si>
  <si>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</si>
  <si>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</si>
  <si>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</si>
  <si>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</si>
  <si>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</si>
  <si>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</si>
  <si>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</si>
  <si>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</si>
  <si>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</si>
  <si>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</si>
  <si>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</si>
  <si>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</si>
  <si>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</si>
  <si>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</si>
  <si>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</si>
  <si>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</si>
  <si>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</si>
  <si>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</si>
  <si>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</si>
  <si>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</si>
  <si>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</si>
  <si>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</si>
  <si>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</si>
  <si>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</si>
  <si>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</si>
  <si>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</si>
  <si>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</si>
  <si>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</si>
  <si>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</si>
  <si>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</si>
  <si>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</si>
  <si>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</si>
  <si>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</si>
  <si>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</si>
  <si>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</si>
  <si>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</si>
  <si>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</si>
  <si>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</si>
  <si>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</si>
  <si>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</si>
  <si>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</si>
  <si>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</si>
  <si>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</si>
  <si>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</si>
  <si>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</si>
  <si>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</si>
  <si>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</si>
  <si>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</si>
  <si>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</si>
  <si>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</si>
  <si>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</si>
  <si>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</si>
  <si>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</si>
  <si>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</si>
  <si>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</si>
  <si>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</si>
  <si>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</si>
  <si>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</si>
  <si>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</si>
  <si>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</si>
  <si>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</si>
  <si>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</si>
  <si>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</si>
  <si>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</si>
  <si>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</si>
  <si>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</si>
  <si>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</si>
  <si>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</si>
  <si>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</si>
  <si>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</si>
  <si>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</si>
  <si>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</si>
  <si>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</si>
  <si>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</si>
  <si>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</si>
  <si>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</si>
  <si>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</si>
  <si>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</si>
  <si>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</si>
  <si>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</si>
  <si>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</si>
  <si>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</si>
  <si>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</si>
  <si>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</si>
  <si>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</si>
  <si>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</si>
  <si>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</si>
  <si>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</si>
  <si>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</si>
  <si>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</si>
  <si>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</si>
  <si>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</si>
  <si>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</si>
  <si>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</si>
  <si>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</si>
  <si>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</si>
  <si>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</si>
  <si>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</si>
  <si>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</si>
  <si>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</si>
  <si>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</si>
  <si>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</si>
  <si>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</si>
  <si>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</si>
  <si>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</si>
  <si>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</si>
  <si>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</si>
  <si>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</si>
  <si>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</si>
  <si>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</si>
  <si>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</si>
  <si>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</si>
  <si>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</si>
  <si>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</si>
  <si>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</si>
  <si>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</si>
  <si>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</si>
  <si>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</si>
  <si>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</si>
  <si>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</si>
  <si>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</si>
  <si>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</si>
  <si>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</si>
  <si>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</si>
  <si>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</si>
  <si>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</si>
  <si>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</si>
  <si>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</si>
  <si>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</si>
  <si>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</si>
  <si>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</si>
  <si>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</si>
  <si>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</si>
  <si>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</si>
  <si>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</si>
  <si>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</si>
  <si>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</si>
  <si>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</si>
  <si>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</si>
  <si>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</si>
  <si>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</si>
  <si>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</si>
  <si>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</si>
  <si>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</si>
  <si>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</si>
  <si>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</si>
  <si>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</si>
  <si>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</si>
  <si>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</si>
  <si>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</si>
  <si>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</si>
  <si>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</si>
  <si>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</si>
  <si>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</si>
  <si>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</si>
  <si>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</si>
  <si>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</si>
  <si>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</si>
  <si>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</si>
  <si>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</si>
  <si>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</si>
  <si>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</si>
  <si>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</si>
  <si>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</si>
  <si>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</si>
  <si>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</si>
  <si>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</si>
  <si>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</si>
  <si>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</si>
  <si>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</si>
  <si>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</si>
  <si>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</si>
  <si>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</si>
  <si>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</si>
  <si>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</si>
  <si>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</si>
  <si>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</si>
  <si>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</si>
  <si>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</si>
  <si>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</si>
  <si>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</si>
  <si>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</si>
  <si>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</si>
  <si>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</si>
  <si>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</si>
  <si>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</si>
  <si>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</si>
  <si>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</si>
  <si>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</si>
  <si>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</si>
  <si>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</si>
  <si>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</si>
  <si>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</si>
  <si>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</si>
  <si>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</si>
  <si>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</si>
  <si>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</si>
  <si>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</si>
  <si>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</si>
  <si>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</si>
  <si>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</si>
  <si>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</si>
  <si>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</si>
  <si>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</si>
  <si>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</si>
  <si>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</si>
  <si>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</si>
  <si>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</si>
  <si>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</si>
  <si>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</si>
  <si>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</si>
  <si>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</si>
  <si>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</si>
  <si>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</si>
  <si>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</si>
  <si>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</si>
  <si>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</si>
  <si>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</si>
  <si>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</si>
  <si>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</si>
  <si>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</si>
  <si>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</si>
  <si>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</si>
  <si>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</si>
  <si>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</si>
  <si>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</si>
  <si>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</si>
  <si>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</si>
  <si>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</si>
  <si>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</si>
  <si>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</si>
  <si>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</si>
  <si>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</si>
  <si>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</si>
  <si>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</si>
  <si>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</si>
  <si>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</si>
  <si>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</si>
  <si>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</si>
  <si>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</si>
  <si>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</si>
  <si>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</si>
  <si>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</si>
  <si>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</si>
  <si>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</si>
  <si>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</si>
  <si>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</si>
  <si>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</si>
  <si>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</si>
  <si>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</si>
  <si>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</si>
  <si>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</si>
  <si>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</si>
  <si>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</si>
  <si>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</si>
  <si>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</si>
  <si>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</si>
  <si>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</si>
  <si>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</si>
  <si>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</si>
  <si>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</si>
  <si>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</si>
  <si>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</si>
  <si>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</si>
  <si>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</si>
  <si>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</si>
  <si>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</si>
  <si>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</si>
  <si>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</si>
  <si>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</si>
  <si>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</si>
  <si>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</si>
  <si>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</si>
  <si>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</si>
  <si>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</si>
  <si>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</si>
  <si>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</si>
  <si>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</si>
  <si>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</si>
  <si>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</si>
  <si>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</si>
  <si>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</si>
  <si>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</si>
  <si>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</si>
  <si>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</si>
  <si>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</si>
  <si>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</si>
  <si>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</si>
  <si>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</si>
  <si>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</si>
  <si>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</si>
  <si>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</si>
  <si>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</si>
  <si>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</si>
  <si>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</si>
  <si>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</si>
  <si>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</si>
  <si>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</si>
  <si>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</si>
  <si>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</si>
  <si>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</si>
  <si>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</si>
  <si>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</si>
  <si>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</si>
  <si>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</si>
  <si>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</si>
  <si>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</si>
  <si>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</si>
  <si>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</si>
  <si>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</si>
  <si>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</si>
  <si>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</si>
  <si>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</si>
  <si>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</si>
  <si>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</si>
  <si>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</si>
  <si>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</si>
  <si>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</si>
  <si>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</si>
  <si>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</si>
  <si>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</si>
  <si>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</si>
  <si>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</si>
  <si>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</si>
  <si>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</si>
  <si>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</si>
  <si>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</si>
  <si>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</si>
  <si>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</si>
  <si>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</si>
  <si>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</si>
  <si>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</si>
  <si>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</si>
  <si>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</si>
  <si>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</si>
  <si>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</si>
  <si>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</si>
  <si>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</si>
  <si>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</si>
  <si>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</si>
  <si>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</si>
  <si>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</si>
  <si>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</si>
  <si>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</si>
  <si>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</si>
  <si>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</si>
  <si>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</si>
  <si>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</si>
  <si>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</si>
  <si>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</si>
  <si>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</si>
  <si>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</si>
  <si>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</si>
  <si>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</si>
  <si>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</si>
  <si>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</si>
  <si>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</si>
  <si>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</si>
  <si>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</si>
  <si>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</si>
  <si>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</si>
  <si>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</si>
  <si>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</si>
  <si>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</si>
  <si>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</si>
  <si>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</si>
  <si>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</si>
  <si>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</si>
  <si>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</si>
  <si>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</si>
  <si>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</si>
  <si>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</si>
  <si>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</si>
  <si>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</si>
  <si>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</si>
  <si>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</si>
  <si>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</si>
  <si>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</si>
  <si>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</si>
  <si>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</si>
  <si>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</si>
  <si>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</si>
  <si>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</si>
  <si>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</si>
  <si>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</si>
  <si>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</si>
  <si>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</si>
  <si>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</si>
  <si>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</si>
  <si>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</si>
  <si>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</si>
  <si>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</si>
  <si>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</si>
  <si>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</si>
  <si>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</si>
  <si>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</si>
  <si>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</si>
  <si>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</si>
  <si>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</si>
  <si>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</si>
  <si>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</si>
  <si>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</si>
  <si>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</si>
  <si>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</si>
  <si>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</si>
  <si>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</si>
  <si>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</si>
  <si>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</si>
  <si>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</si>
  <si>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</si>
  <si>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</si>
  <si>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</si>
  <si>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</si>
  <si>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</si>
  <si>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</si>
  <si>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</si>
  <si>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</si>
  <si>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</si>
  <si>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</si>
  <si>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</si>
  <si>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</si>
  <si>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</si>
  <si>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</si>
  <si>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</si>
  <si>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</si>
  <si>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</si>
  <si>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</si>
  <si>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</si>
  <si>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</si>
  <si>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</si>
  <si>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</si>
  <si>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</si>
  <si>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</si>
  <si>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</si>
  <si>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</si>
  <si>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</si>
  <si>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</si>
  <si>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</si>
  <si>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</si>
  <si>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</si>
  <si>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</si>
  <si>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</si>
  <si>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</si>
  <si>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</si>
  <si>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</si>
  <si>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</si>
  <si>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</si>
  <si>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</si>
  <si>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</si>
  <si>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</si>
  <si>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</si>
  <si>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</si>
  <si>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</si>
  <si>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</si>
  <si>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</si>
  <si>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</si>
  <si>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</si>
  <si>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</si>
  <si>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</si>
  <si>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</si>
  <si>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</si>
  <si>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</si>
  <si>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</si>
  <si>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</si>
  <si>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</si>
  <si>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</si>
  <si>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</si>
  <si>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</si>
  <si>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</si>
  <si>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</si>
  <si>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</si>
  <si>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</si>
  <si>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</si>
  <si>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</si>
  <si>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</si>
  <si>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</si>
  <si>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</si>
  <si>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</si>
  <si>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</si>
  <si>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</si>
  <si>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</si>
  <si>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</si>
  <si>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</si>
  <si>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</si>
  <si>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</si>
  <si>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</si>
  <si>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</si>
  <si>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</si>
  <si>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</si>
  <si>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</si>
  <si>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</si>
  <si>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</si>
  <si>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</si>
  <si>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</si>
  <si>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</si>
  <si>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</si>
  <si>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</si>
  <si>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</si>
  <si>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</si>
  <si>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</si>
  <si>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</si>
  <si>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</si>
  <si>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</si>
  <si>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</si>
  <si>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</si>
  <si>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</si>
  <si>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</si>
  <si>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</si>
  <si>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</si>
  <si>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</si>
  <si>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</si>
  <si>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</si>
  <si>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</si>
  <si>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</si>
  <si>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</si>
  <si>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</si>
  <si>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</si>
  <si>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</si>
  <si>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</si>
  <si>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</si>
  <si>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</si>
  <si>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</si>
  <si>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</si>
  <si>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</si>
  <si>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</si>
  <si>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</si>
  <si>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</si>
  <si>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</si>
  <si>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</si>
  <si>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</si>
  <si>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</si>
  <si>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</si>
  <si>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</si>
  <si>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</si>
  <si>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</si>
  <si>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</si>
  <si>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</si>
  <si>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</si>
  <si>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</si>
  <si>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</si>
  <si>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</si>
  <si>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</si>
  <si>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</si>
  <si>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</si>
  <si>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</si>
  <si>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</si>
  <si>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</si>
  <si>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</si>
  <si>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</si>
  <si>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</si>
  <si>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</si>
  <si>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</si>
  <si>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</si>
  <si>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</si>
  <si>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</si>
  <si>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</si>
  <si>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</si>
  <si>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</si>
  <si>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</si>
  <si>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</si>
  <si>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</si>
  <si>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</si>
  <si>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</si>
  <si>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</si>
  <si>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</si>
  <si>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</si>
  <si>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</si>
  <si>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</si>
  <si>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</si>
  <si>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</si>
  <si>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</si>
  <si>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</si>
  <si>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</si>
  <si>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</si>
  <si>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</si>
  <si>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</si>
  <si>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</si>
  <si>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</si>
  <si>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</si>
  <si>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</si>
  <si>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</si>
  <si>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</si>
  <si>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</si>
  <si>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</si>
  <si>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</si>
  <si>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</si>
  <si>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</si>
  <si>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</si>
  <si>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</si>
  <si>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</si>
  <si>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</si>
  <si>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</si>
  <si>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</si>
  <si>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</si>
  <si>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</si>
  <si>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</si>
  <si>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</si>
  <si>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</si>
  <si>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</si>
  <si>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</si>
  <si>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</si>
  <si>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</si>
  <si>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</si>
  <si>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</si>
  <si>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</si>
  <si>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</si>
  <si>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</si>
  <si>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</si>
  <si>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</si>
  <si>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</si>
  <si>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</si>
  <si>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</si>
  <si>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</si>
  <si>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</si>
  <si>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</si>
  <si>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</si>
  <si>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</si>
  <si>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</si>
  <si>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</si>
  <si>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</si>
  <si>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</si>
  <si>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</si>
  <si>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</si>
  <si>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</si>
  <si>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</si>
  <si>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</si>
  <si>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</si>
  <si>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</si>
  <si>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</si>
  <si>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</si>
  <si>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</si>
  <si>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</si>
  <si>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</si>
  <si>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</si>
  <si>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</si>
  <si>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</si>
  <si>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</si>
  <si>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</si>
  <si>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</si>
  <si>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</si>
  <si>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</si>
  <si>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</si>
  <si>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</si>
  <si>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</si>
  <si>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</si>
  <si>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</si>
  <si>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</si>
  <si>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</si>
  <si>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</si>
  <si>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</si>
  <si>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</si>
  <si>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</si>
  <si>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</si>
  <si>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</si>
  <si>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</si>
  <si>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</si>
  <si>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</si>
  <si>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</si>
  <si>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</si>
  <si>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</si>
  <si>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</si>
  <si>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</si>
  <si>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</si>
  <si>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</si>
  <si>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</si>
  <si>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</si>
  <si>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</si>
  <si>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</si>
  <si>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</si>
  <si>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</si>
  <si>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</si>
  <si>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</si>
  <si>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</si>
  <si>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</si>
  <si>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</si>
  <si>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</si>
  <si>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</si>
  <si>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</si>
  <si>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</si>
  <si>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</si>
  <si>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</si>
  <si>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</si>
  <si>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</si>
  <si>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</si>
  <si>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</si>
  <si>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</si>
  <si>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</si>
  <si>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</si>
  <si>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</si>
  <si>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</si>
  <si>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</si>
  <si>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</si>
  <si>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</si>
  <si>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</si>
  <si>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</si>
  <si>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</si>
  <si>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</si>
  <si>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</si>
  <si>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</si>
  <si>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</si>
  <si>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</si>
  <si>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</si>
  <si>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</si>
  <si>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</si>
  <si>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</si>
  <si>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</si>
  <si>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</si>
  <si>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</si>
  <si>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</si>
  <si>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</si>
  <si>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</si>
  <si>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</si>
  <si>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</si>
  <si>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</si>
  <si>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</si>
  <si>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</si>
  <si>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</si>
  <si>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</si>
  <si>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</si>
  <si>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</si>
  <si>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</si>
  <si>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</si>
  <si>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</si>
  <si>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</si>
  <si>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</si>
  <si>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</si>
  <si>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</si>
  <si>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</si>
  <si>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</si>
  <si>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</si>
  <si>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</si>
  <si>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</si>
  <si>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</si>
  <si>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</si>
  <si>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</si>
  <si>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</si>
  <si>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</si>
  <si>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</si>
  <si>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</si>
  <si>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</si>
  <si>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</si>
  <si>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</si>
  <si>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</si>
  <si>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</si>
  <si>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</si>
  <si>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</si>
  <si>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</si>
  <si>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</si>
  <si>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</si>
  <si>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</si>
  <si>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</si>
  <si>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</si>
  <si>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</si>
  <si>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</si>
  <si>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</si>
  <si>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</si>
  <si>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</si>
  <si>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</si>
  <si>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</si>
  <si>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</si>
  <si>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</si>
  <si>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</si>
  <si>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</si>
  <si>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</si>
  <si>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</si>
  <si>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</si>
  <si>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</si>
  <si>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</si>
  <si>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</si>
  <si>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</si>
  <si>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</si>
  <si>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</si>
  <si>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</si>
  <si>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</si>
  <si>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</si>
  <si>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</si>
  <si>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</si>
  <si>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</si>
  <si>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</si>
  <si>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</si>
  <si>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</si>
  <si>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</si>
  <si>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</si>
  <si>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</si>
  <si>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</si>
  <si>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</si>
  <si>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</si>
  <si>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</si>
  <si>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</si>
  <si>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</si>
  <si>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</si>
  <si>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</si>
  <si>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</si>
  <si>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</si>
  <si>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</si>
  <si>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</si>
  <si>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</si>
  <si>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</si>
  <si>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</si>
  <si>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</si>
  <si>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</si>
  <si>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</si>
  <si>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</si>
  <si>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</si>
  <si>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</si>
  <si>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</si>
  <si>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</si>
  <si>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</si>
  <si>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</si>
  <si>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</si>
  <si>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</si>
  <si>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</si>
  <si>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</si>
  <si>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</si>
  <si>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</si>
  <si>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</si>
  <si>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</si>
  <si>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</si>
  <si>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</si>
  <si>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</si>
  <si>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</si>
  <si>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</si>
  <si>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</si>
  <si>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</si>
  <si>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</si>
  <si>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</si>
  <si>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</si>
  <si>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</si>
  <si>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</si>
  <si>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</si>
  <si>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</si>
  <si>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</si>
  <si>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</si>
  <si>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</si>
  <si>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</si>
  <si>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</si>
  <si>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</si>
  <si>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</si>
  <si>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</si>
  <si>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</si>
  <si>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</si>
  <si>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</si>
  <si>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</si>
  <si>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</si>
  <si>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</si>
  <si>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</si>
  <si>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</si>
  <si>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</si>
  <si>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</si>
  <si>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</si>
  <si>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</si>
  <si>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</si>
  <si>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</si>
  <si>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</si>
  <si>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</si>
  <si>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</si>
  <si>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</si>
  <si>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</si>
  <si>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</si>
  <si>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</si>
  <si>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</si>
  <si>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</si>
  <si>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</si>
  <si>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</si>
  <si>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</si>
  <si>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</si>
  <si>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</si>
  <si>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</si>
  <si>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</si>
  <si>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</si>
  <si>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</si>
  <si>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</si>
  <si>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</si>
  <si>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</si>
  <si>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</si>
  <si>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</si>
  <si>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</si>
  <si>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</si>
  <si>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</si>
  <si>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</si>
  <si>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</si>
  <si>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</si>
  <si>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</si>
  <si>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</si>
  <si>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</si>
  <si>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</si>
  <si>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</si>
  <si>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</si>
  <si>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</si>
  <si>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</si>
  <si>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</si>
  <si>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</si>
  <si>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</si>
  <si>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</si>
  <si>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</si>
  <si>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</si>
  <si>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</si>
  <si>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</si>
  <si>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</si>
  <si>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</si>
  <si>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</si>
  <si>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</si>
  <si>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</si>
  <si>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</si>
  <si>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</si>
  <si>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</si>
  <si>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</si>
  <si>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</si>
  <si>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</si>
  <si>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</si>
  <si>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</si>
  <si>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</si>
  <si>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</si>
  <si>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</si>
  <si>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</si>
  <si>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</si>
  <si>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</si>
  <si>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</si>
  <si>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</si>
  <si>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</si>
  <si>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</si>
  <si>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</si>
  <si>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</si>
  <si>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</si>
  <si>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</si>
  <si>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</si>
  <si>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</si>
  <si>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</si>
  <si>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</si>
  <si>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</si>
  <si>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</si>
  <si>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</si>
  <si>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</si>
  <si>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</si>
  <si>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</si>
  <si>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</si>
  <si>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</si>
  <si>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</si>
  <si>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</si>
  <si>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</si>
  <si>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</si>
  <si>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</si>
  <si>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</si>
  <si>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</si>
  <si>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</si>
  <si>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</si>
  <si>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</si>
  <si>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</si>
  <si>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</si>
  <si>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</si>
  <si>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</si>
  <si>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</si>
  <si>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</si>
  <si>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</si>
  <si>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</si>
  <si>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</si>
  <si>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</si>
  <si>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</si>
  <si>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</si>
  <si>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</si>
  <si>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</si>
  <si>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</si>
  <si>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</si>
  <si>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</si>
  <si>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</si>
  <si>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</si>
  <si>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</si>
  <si>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</si>
  <si>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</si>
  <si>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</si>
  <si>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</si>
  <si>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</si>
  <si>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</si>
  <si>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</si>
  <si>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</si>
  <si>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</si>
  <si>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</si>
  <si>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</si>
  <si>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</si>
  <si>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</si>
  <si>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</si>
  <si>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</si>
  <si>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</si>
  <si>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</si>
  <si>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</si>
  <si>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</si>
  <si>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</si>
  <si>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</si>
  <si>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</si>
  <si>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</si>
  <si>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</si>
  <si>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</si>
  <si>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</si>
  <si>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</si>
  <si>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</si>
  <si>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</si>
  <si>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</si>
  <si>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</si>
  <si>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</si>
  <si>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</si>
  <si>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</si>
  <si>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</si>
  <si>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</si>
  <si>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</si>
  <si>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</si>
  <si>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</si>
  <si>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</si>
  <si>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</si>
  <si>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</si>
  <si>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</si>
  <si>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</si>
  <si>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</si>
  <si>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</si>
  <si>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</si>
  <si>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</si>
  <si>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</si>
  <si>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</si>
  <si>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</si>
  <si>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</si>
  <si>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</si>
  <si>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</si>
  <si>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</si>
  <si>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</si>
  <si>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</si>
  <si>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</si>
  <si>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</si>
  <si>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</si>
  <si>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</si>
  <si>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</si>
  <si>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</si>
  <si>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</si>
  <si>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</si>
  <si>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</si>
  <si>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</si>
  <si>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</si>
  <si>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</si>
  <si>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</si>
  <si>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</si>
  <si>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</si>
  <si>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</si>
  <si>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</si>
  <si>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</si>
  <si>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</si>
  <si>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</si>
  <si>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</si>
  <si>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</si>
  <si>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</si>
  <si>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</si>
  <si>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</si>
  <si>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</si>
  <si>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</si>
  <si>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</si>
  <si>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</si>
  <si>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</si>
  <si>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</si>
  <si>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</si>
  <si>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</si>
  <si>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</si>
  <si>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</si>
  <si>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</si>
  <si>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</si>
  <si>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</si>
  <si>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</si>
  <si>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</si>
  <si>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</si>
  <si>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</si>
  <si>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</si>
  <si>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</si>
  <si>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</si>
  <si>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</si>
  <si>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</si>
  <si>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</si>
  <si>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</si>
  <si>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</si>
  <si>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</si>
  <si>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</si>
  <si>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</si>
  <si>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</si>
  <si>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</si>
  <si>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</si>
  <si>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</si>
  <si>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</si>
  <si>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</si>
  <si>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</si>
  <si>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</si>
  <si>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</si>
  <si>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</si>
  <si>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</si>
  <si>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</si>
  <si>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</si>
  <si>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</si>
  <si>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</si>
  <si>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</si>
  <si>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</si>
  <si>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</si>
  <si>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</si>
  <si>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</si>
  <si>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</si>
  <si>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</si>
  <si>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</si>
  <si>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</si>
  <si>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</si>
  <si>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</si>
  <si>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</si>
  <si>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</si>
  <si>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</si>
  <si>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</si>
  <si>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</si>
  <si>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</si>
  <si>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</si>
  <si>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</si>
  <si>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</si>
  <si>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</si>
  <si>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</si>
  <si>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</si>
  <si>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</si>
  <si>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</si>
  <si>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</si>
  <si>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</si>
  <si>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</si>
  <si>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</si>
  <si>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</si>
  <si>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</si>
  <si>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</si>
  <si>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</si>
  <si>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</si>
  <si>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</si>
  <si>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</si>
  <si>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</si>
  <si>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</si>
  <si>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</si>
  <si>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</si>
  <si>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</si>
  <si>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</si>
  <si>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</si>
  <si>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</si>
  <si>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</si>
  <si>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</si>
  <si>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</si>
  <si>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</si>
  <si>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</si>
  <si>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</si>
  <si>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</si>
  <si>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</si>
  <si>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</si>
  <si>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</si>
  <si>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</si>
  <si>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</si>
  <si>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</si>
  <si>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</si>
  <si>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</si>
  <si>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</si>
  <si>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</si>
  <si>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</si>
  <si>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</si>
  <si>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</si>
  <si>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</si>
  <si>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</si>
  <si>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</si>
  <si>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</si>
  <si>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</si>
  <si>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</si>
  <si>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</si>
  <si>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</si>
  <si>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</si>
  <si>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</si>
  <si>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</si>
  <si>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</si>
  <si>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</si>
  <si>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</si>
  <si>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</si>
  <si>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</si>
  <si>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</si>
  <si>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</si>
  <si>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</si>
  <si>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</si>
  <si>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</si>
  <si>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</si>
  <si>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</si>
  <si>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</si>
  <si>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</si>
  <si>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</si>
  <si>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</si>
  <si>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</si>
  <si>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</si>
  <si>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</si>
  <si>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</si>
  <si>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</si>
  <si>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</si>
  <si>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</si>
  <si>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</si>
  <si>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</si>
  <si>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</si>
  <si>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</si>
  <si>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</si>
  <si>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</si>
  <si>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</si>
  <si>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</si>
  <si>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</si>
  <si>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</si>
  <si>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</si>
  <si>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</si>
  <si>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</si>
  <si>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</si>
  <si>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</si>
  <si>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</si>
  <si>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</si>
  <si>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</si>
  <si>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</si>
  <si>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</si>
  <si>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</si>
  <si>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</si>
  <si>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</si>
  <si>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</si>
  <si>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</si>
  <si>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</si>
  <si>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</si>
  <si>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</si>
  <si>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</si>
  <si>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</si>
  <si>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</si>
  <si>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</si>
  <si>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</si>
  <si>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</si>
  <si>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</si>
  <si>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</si>
  <si>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</si>
  <si>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</si>
  <si>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</si>
  <si>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</si>
  <si>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</si>
  <si>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</si>
  <si>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</si>
  <si>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</si>
  <si>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</si>
  <si>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</si>
  <si>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</si>
  <si>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</si>
  <si>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</si>
  <si>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</si>
  <si>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</si>
  <si>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</si>
  <si>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</si>
  <si>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</si>
  <si>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</si>
  <si>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</si>
  <si>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</si>
  <si>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</si>
  <si>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</si>
  <si>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</si>
  <si>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</si>
  <si>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</si>
  <si>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</si>
  <si>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</si>
  <si>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</si>
  <si>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</si>
  <si>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</si>
  <si>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</si>
  <si>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</si>
  <si>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</si>
  <si>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</si>
  <si>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</si>
  <si>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</si>
  <si>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</si>
  <si>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</si>
  <si>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</si>
  <si>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</si>
  <si>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</si>
  <si>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</si>
  <si>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</si>
  <si>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</si>
  <si>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</si>
  <si>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</si>
  <si>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</si>
  <si>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</si>
  <si>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</si>
  <si>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</si>
  <si>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</si>
  <si>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</si>
  <si>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</si>
  <si>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</si>
  <si>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</si>
  <si>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</si>
  <si>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</si>
  <si>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</si>
  <si>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</si>
  <si>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</si>
  <si>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</si>
  <si>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</si>
  <si>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</si>
  <si>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</si>
  <si>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</si>
  <si>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</si>
  <si>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</si>
  <si>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</si>
  <si>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</si>
  <si>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</si>
  <si>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</si>
  <si>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</si>
  <si>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</si>
  <si>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</si>
  <si>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</si>
  <si>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</si>
  <si>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</si>
  <si>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</si>
  <si>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</si>
  <si>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</si>
  <si>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</si>
  <si>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</si>
  <si>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</si>
  <si>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</si>
  <si>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</si>
  <si>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</si>
  <si>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</si>
  <si>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</si>
  <si>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</si>
  <si>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</si>
  <si>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</si>
  <si>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</si>
  <si>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</si>
  <si>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</si>
  <si>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</si>
  <si>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</si>
  <si>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</si>
  <si>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</si>
  <si>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</si>
  <si>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</si>
  <si>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</si>
  <si>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</si>
  <si>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</si>
  <si>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</si>
  <si>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</si>
  <si>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</si>
  <si>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</si>
  <si>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</si>
  <si>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</si>
  <si>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</si>
  <si>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</si>
  <si>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</si>
  <si>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</si>
  <si>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</si>
  <si>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</si>
  <si>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</si>
  <si>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</si>
  <si>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</si>
  <si>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</si>
  <si>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</si>
  <si>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</si>
  <si>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</si>
  <si>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</si>
  <si>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</si>
  <si>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</si>
  <si>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</si>
  <si>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</si>
  <si>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</si>
  <si>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</si>
  <si>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</si>
  <si>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</si>
  <si>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</si>
  <si>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</si>
  <si>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</si>
  <si>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</si>
  <si>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</si>
  <si>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</si>
  <si>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</si>
  <si>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</si>
  <si>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</si>
  <si>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</si>
  <si>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</si>
  <si>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</si>
  <si>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</si>
  <si>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</si>
  <si>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</si>
  <si>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</si>
  <si>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</si>
  <si>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</si>
  <si>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</si>
  <si>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</si>
  <si>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</si>
  <si>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</si>
  <si>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</si>
  <si>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</si>
  <si>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</si>
  <si>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</si>
  <si>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</si>
  <si>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</si>
  <si>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</si>
  <si>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</si>
  <si>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</si>
  <si>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</si>
  <si>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</si>
  <si>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</si>
  <si>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</si>
  <si>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</si>
  <si>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</si>
  <si>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</si>
  <si>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</si>
  <si>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</si>
  <si>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</si>
  <si>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</si>
  <si>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</si>
  <si>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</si>
  <si>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</si>
  <si>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</si>
  <si>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</si>
  <si>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</si>
  <si>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</si>
  <si>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</si>
  <si>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</si>
  <si>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</si>
  <si>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</si>
  <si>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</si>
  <si>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</si>
  <si>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</si>
  <si>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</si>
  <si>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</si>
  <si>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</si>
  <si>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</si>
  <si>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</si>
  <si>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</si>
  <si>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</si>
  <si>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</si>
  <si>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</si>
  <si>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</si>
  <si>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</si>
  <si>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</si>
  <si>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</si>
  <si>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</si>
  <si>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</si>
  <si>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</si>
  <si>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</si>
  <si>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</si>
  <si>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</si>
  <si>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</si>
  <si>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</si>
  <si>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</si>
  <si>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</si>
  <si>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</si>
  <si>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</si>
  <si>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</si>
  <si>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</si>
  <si>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</si>
  <si>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</si>
  <si>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</si>
  <si>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</si>
  <si>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</si>
  <si>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</si>
  <si>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</si>
  <si>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</si>
  <si>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</si>
  <si>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</si>
  <si>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</si>
  <si>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</si>
  <si>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</si>
  <si>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</si>
  <si>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</si>
  <si>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</si>
  <si>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</si>
  <si>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</si>
  <si>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</si>
  <si>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</si>
  <si>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</si>
  <si>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</si>
  <si>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</si>
  <si>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</si>
  <si>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</si>
  <si>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</si>
  <si>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</si>
  <si>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</si>
  <si>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</si>
  <si>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</si>
  <si>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</si>
  <si>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</si>
  <si>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</si>
  <si>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</si>
  <si>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</si>
  <si>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</si>
  <si>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</si>
  <si>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</si>
  <si>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</si>
  <si>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</si>
  <si>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</si>
  <si>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</si>
  <si>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</si>
  <si>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</si>
  <si>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</si>
  <si>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</si>
  <si>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</si>
  <si>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</si>
  <si>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</si>
  <si>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</si>
  <si>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</si>
  <si>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</si>
  <si>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</si>
  <si>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</si>
  <si>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</si>
  <si>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</si>
  <si>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</si>
  <si>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</si>
  <si>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</si>
  <si>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</si>
  <si>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</si>
  <si>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</si>
  <si>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</si>
  <si>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</si>
  <si>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</si>
  <si>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</si>
  <si>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</si>
  <si>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</si>
  <si>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</si>
  <si>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</si>
  <si>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</si>
  <si>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</si>
  <si>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</si>
  <si>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</si>
  <si>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</si>
  <si>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</si>
  <si>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</si>
  <si>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</si>
  <si>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</si>
  <si>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</si>
  <si>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</si>
  <si>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</si>
  <si>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</si>
  <si>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</si>
  <si>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</si>
  <si>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</si>
  <si>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</si>
  <si>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</si>
  <si>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</si>
  <si>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</si>
  <si>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</si>
  <si>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</si>
  <si>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</si>
  <si>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</si>
  <si>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</si>
  <si>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</si>
  <si>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</si>
  <si>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</si>
  <si>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</si>
  <si>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</si>
  <si>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</si>
  <si>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</si>
  <si>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</si>
  <si>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</si>
  <si>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</si>
  <si>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</si>
  <si>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</si>
  <si>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</si>
  <si>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</si>
  <si>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</si>
  <si>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</si>
  <si>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</si>
  <si>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</si>
  <si>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</si>
  <si>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</si>
  <si>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</si>
  <si>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</si>
  <si>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</si>
  <si>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</si>
  <si>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</si>
  <si>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</si>
  <si>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</si>
  <si>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</si>
  <si>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</si>
  <si>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</si>
  <si>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</si>
  <si>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</si>
  <si>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</si>
  <si>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</si>
  <si>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</si>
  <si>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</si>
  <si>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</si>
  <si>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</si>
  <si>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</si>
  <si>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</si>
  <si>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</si>
  <si>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</si>
  <si>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</si>
  <si>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</si>
  <si>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</si>
  <si>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</si>
  <si>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</si>
  <si>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</si>
  <si>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</si>
  <si>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</si>
  <si>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</si>
  <si>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</si>
  <si>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</si>
  <si>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</si>
  <si>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</si>
  <si>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</si>
  <si>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</si>
  <si>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</si>
  <si>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</si>
  <si>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</si>
  <si>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</si>
  <si>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</si>
  <si>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</si>
  <si>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</si>
  <si>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</si>
  <si>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</si>
  <si>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</si>
  <si>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</si>
  <si>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</si>
  <si>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</si>
  <si>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</si>
  <si>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</si>
  <si>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</si>
  <si>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</si>
  <si>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</si>
  <si>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</si>
  <si>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</si>
  <si>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</si>
  <si>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</si>
  <si>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</si>
  <si>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</si>
  <si>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</si>
  <si>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</si>
  <si>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</si>
  <si>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</si>
  <si>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</si>
  <si>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</si>
  <si>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</si>
  <si>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</si>
  <si>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</si>
  <si>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</si>
  <si>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</si>
  <si>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</si>
  <si>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</si>
  <si>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</si>
  <si>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</si>
  <si>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</si>
  <si>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</si>
  <si>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</si>
  <si>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</si>
  <si>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</si>
  <si>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</si>
  <si>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</si>
  <si>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</si>
  <si>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</si>
  <si>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</si>
  <si>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</si>
  <si>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</si>
  <si>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</si>
  <si>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</si>
  <si>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</si>
  <si>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</si>
  <si>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</si>
  <si>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</si>
  <si>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</si>
  <si>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</si>
  <si>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</si>
  <si>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</si>
  <si>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</si>
  <si>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</si>
  <si>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</si>
  <si>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</si>
  <si>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</si>
  <si>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</si>
  <si>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</si>
  <si>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</si>
  <si>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</si>
  <si>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</si>
  <si>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</si>
  <si>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</si>
  <si>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</si>
  <si>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</si>
  <si>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</si>
  <si>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</si>
  <si>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</si>
  <si>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</si>
  <si>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</si>
  <si>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</si>
  <si>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</si>
  <si>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</si>
  <si>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</si>
  <si>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</si>
  <si>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</si>
  <si>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</si>
  <si>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</si>
  <si>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</si>
  <si>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</si>
  <si>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</si>
  <si>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</si>
  <si>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</si>
  <si>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</si>
  <si>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</si>
  <si>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</si>
  <si>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</si>
  <si>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</si>
  <si>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</si>
  <si>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</si>
  <si>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</si>
  <si>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</si>
  <si>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</si>
  <si>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</si>
  <si>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</si>
  <si>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</si>
  <si>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</si>
  <si>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</si>
  <si>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</si>
  <si>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</si>
  <si>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</si>
  <si>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</si>
  <si>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</si>
  <si>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</si>
  <si>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</si>
  <si>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</si>
  <si>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</si>
  <si>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</si>
  <si>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</si>
  <si>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</si>
  <si>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</si>
  <si>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</si>
  <si>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</si>
  <si>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</si>
  <si>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</si>
  <si>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</si>
  <si>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</si>
  <si>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</si>
  <si>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</si>
  <si>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</si>
  <si>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</si>
  <si>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</si>
  <si>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</si>
  <si>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</si>
  <si>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</si>
  <si>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</si>
  <si>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</si>
  <si>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</si>
  <si>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</si>
  <si>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</si>
  <si>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</si>
  <si>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</si>
  <si>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</si>
  <si>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</si>
  <si>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</si>
  <si>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</si>
  <si>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</si>
  <si>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</si>
  <si>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</si>
  <si>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</si>
  <si>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</si>
  <si>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</si>
  <si>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</si>
  <si>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</si>
  <si>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</si>
  <si>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</si>
  <si>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</si>
  <si>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</si>
  <si>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</si>
  <si>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</si>
  <si>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</si>
  <si>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</si>
  <si>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</si>
  <si>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</si>
  <si>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</si>
  <si>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</si>
  <si>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</si>
  <si>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</si>
  <si>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</si>
  <si>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</si>
  <si>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</si>
  <si>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</si>
  <si>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</si>
  <si>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</si>
  <si>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</si>
  <si>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</si>
  <si>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</si>
  <si>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</si>
  <si>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</si>
  <si>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</si>
  <si>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</si>
  <si>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</si>
  <si>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</si>
  <si>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</si>
  <si>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</si>
  <si>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</si>
  <si>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</si>
  <si>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</si>
  <si>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</si>
  <si>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</si>
  <si>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</si>
  <si>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</si>
  <si>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</si>
  <si>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</si>
  <si>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</si>
  <si>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</si>
  <si>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</si>
  <si>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</si>
  <si>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</si>
  <si>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</si>
  <si>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</si>
  <si>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</si>
  <si>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</si>
  <si>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</si>
  <si>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</si>
  <si>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</si>
  <si>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</si>
  <si>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</si>
  <si>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</si>
  <si>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</si>
  <si>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</si>
  <si>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</si>
  <si>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</si>
  <si>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</si>
  <si>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</si>
  <si>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</si>
  <si>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</si>
  <si>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</si>
  <si>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</si>
  <si>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</si>
  <si>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</si>
  <si>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</si>
  <si>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</si>
  <si>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</si>
  <si>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</si>
  <si>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</si>
  <si>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</si>
  <si>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</si>
  <si>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</si>
  <si>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</si>
  <si>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</si>
  <si>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</si>
  <si>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</si>
  <si>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</si>
  <si>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</si>
  <si>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</si>
  <si>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</si>
  <si>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</si>
  <si>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</si>
  <si>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</si>
  <si>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</si>
  <si>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</si>
  <si>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</si>
  <si>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</si>
  <si>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</si>
  <si>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</si>
  <si>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</si>
  <si>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</si>
  <si>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</si>
  <si>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</si>
  <si>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</si>
  <si>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</si>
  <si>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</si>
  <si>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</si>
  <si>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</si>
  <si>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</si>
  <si>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</si>
  <si>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</si>
  <si>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</si>
  <si>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</si>
  <si>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</si>
  <si>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</si>
  <si>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</si>
  <si>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</si>
  <si>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</si>
  <si>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</si>
  <si>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</si>
  <si>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</si>
  <si>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</si>
  <si>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</si>
  <si>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</si>
  <si>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</si>
  <si>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</si>
  <si>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</si>
  <si>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</si>
  <si>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</si>
  <si>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</si>
  <si>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</si>
  <si>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</si>
  <si>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</si>
  <si>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</si>
  <si>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</si>
  <si>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</si>
  <si>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</si>
  <si>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</si>
  <si>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</si>
  <si>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</si>
  <si>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</si>
  <si>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</si>
  <si>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</si>
  <si>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</si>
  <si>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</si>
  <si>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</si>
  <si>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</si>
  <si>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</si>
  <si>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</si>
  <si>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</si>
  <si>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</si>
  <si>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</si>
  <si>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</si>
  <si>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</si>
  <si>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</si>
  <si>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</si>
  <si>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</si>
  <si>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</si>
  <si>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</si>
  <si>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</si>
  <si>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</si>
  <si>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</si>
  <si>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</si>
  <si>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</si>
  <si>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</si>
  <si>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</si>
  <si>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</si>
  <si>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</si>
  <si>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</si>
  <si>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</si>
  <si>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</si>
  <si>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</si>
  <si>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</si>
  <si>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</si>
  <si>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</si>
  <si>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</si>
  <si>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</si>
  <si>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</si>
  <si>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</si>
  <si>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</si>
  <si>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</si>
  <si>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</si>
  <si>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</si>
  <si>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</si>
  <si>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</si>
  <si>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</si>
  <si>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</si>
  <si>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</si>
  <si>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</si>
  <si>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</si>
  <si>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</si>
  <si>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</si>
  <si>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</si>
  <si>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</si>
  <si>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</si>
  <si>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</si>
  <si>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</si>
  <si>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</si>
  <si>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</si>
  <si>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</si>
  <si>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</si>
  <si>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</si>
  <si>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</si>
  <si>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</si>
  <si>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</si>
  <si>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</si>
  <si>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</si>
  <si>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</si>
  <si>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</si>
  <si>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</si>
  <si>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</si>
  <si>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</si>
  <si>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</si>
  <si>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</si>
  <si>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</si>
  <si>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</si>
  <si>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</si>
  <si>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</si>
  <si>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</si>
  <si>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</si>
  <si>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</si>
  <si>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</si>
  <si>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</si>
  <si>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</si>
  <si>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</si>
  <si>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</si>
  <si>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</si>
  <si>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</si>
  <si>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</si>
  <si>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</si>
  <si>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</si>
  <si>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</si>
  <si>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</si>
  <si>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</si>
  <si>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</si>
  <si>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</si>
  <si>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</si>
  <si>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</si>
  <si>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</si>
  <si>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</si>
  <si>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</si>
  <si>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</si>
  <si>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</si>
  <si>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</si>
  <si>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</si>
  <si>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</si>
  <si>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</si>
  <si>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</si>
  <si>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</si>
  <si>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</si>
  <si>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</si>
  <si>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</si>
  <si>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</si>
  <si>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</si>
  <si>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</si>
  <si>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</si>
  <si>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</si>
  <si>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</si>
  <si>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</si>
  <si>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</si>
  <si>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</si>
  <si>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</si>
  <si>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</si>
  <si>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</si>
  <si>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</si>
  <si>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</si>
  <si>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</si>
  <si>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</si>
  <si>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</si>
  <si>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</si>
  <si>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</si>
  <si>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</si>
  <si>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</si>
  <si>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</si>
  <si>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</si>
  <si>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</si>
  <si>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</si>
  <si>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</si>
  <si>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</si>
  <si>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</si>
  <si>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</si>
  <si>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</si>
  <si>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</si>
  <si>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</si>
  <si>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</si>
  <si>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</si>
  <si>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</si>
  <si>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</si>
  <si>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</si>
  <si>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</si>
  <si>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</si>
  <si>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</si>
  <si>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</si>
  <si>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</si>
  <si>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</si>
  <si>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</si>
  <si>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</si>
  <si>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</si>
  <si>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</si>
  <si>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</si>
  <si>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</si>
  <si>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</si>
  <si>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</si>
  <si>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</si>
  <si>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</si>
  <si>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</si>
  <si>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</si>
  <si>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</si>
  <si>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</si>
  <si>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</si>
  <si>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</si>
  <si>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</si>
  <si>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</si>
  <si>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</si>
  <si>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</si>
  <si>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</si>
  <si>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</si>
  <si>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</si>
  <si>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</si>
  <si>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</si>
  <si>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</si>
  <si>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</si>
  <si>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</si>
  <si>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</si>
  <si>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</si>
  <si>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</si>
  <si>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</si>
  <si>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</si>
  <si>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</si>
  <si>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</si>
  <si>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</si>
  <si>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</si>
  <si>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</si>
  <si>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</si>
  <si>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</si>
  <si>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</si>
  <si>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</si>
  <si>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</si>
  <si>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</si>
  <si>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</si>
  <si>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</si>
  <si>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</si>
  <si>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</si>
  <si>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</si>
  <si>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</si>
  <si>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</si>
  <si>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</si>
  <si>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</si>
  <si>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</si>
  <si>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</si>
  <si>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</si>
  <si>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</si>
  <si>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</si>
  <si>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</si>
  <si>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</si>
  <si>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</si>
  <si>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</si>
  <si>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</si>
  <si>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</si>
  <si>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</si>
  <si>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</si>
  <si>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</si>
  <si>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</si>
  <si>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</si>
  <si>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</si>
  <si>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</si>
  <si>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</si>
  <si>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</si>
  <si>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</si>
  <si>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</si>
  <si>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</si>
  <si>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</si>
  <si>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</si>
  <si>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</si>
  <si>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</si>
  <si>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</si>
  <si>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</si>
  <si>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</si>
  <si>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</si>
  <si>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</si>
  <si>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</si>
  <si>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</si>
  <si>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</si>
  <si>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</si>
  <si>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</si>
  <si>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</si>
  <si>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</si>
  <si>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</si>
  <si>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</si>
  <si>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</si>
  <si>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</si>
  <si>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</si>
  <si>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</si>
  <si>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</si>
  <si>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</si>
  <si>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</si>
  <si>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</si>
  <si>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</si>
  <si>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</si>
  <si>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</si>
  <si>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</si>
  <si>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</si>
  <si>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</si>
  <si>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</si>
  <si>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</si>
  <si>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</si>
  <si>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</si>
  <si>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</si>
  <si>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</si>
  <si>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</si>
  <si>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</si>
  <si>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</si>
  <si>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</si>
  <si>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</si>
  <si>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</si>
  <si>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</si>
  <si>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</si>
  <si>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</si>
  <si>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</si>
  <si>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</si>
  <si>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</si>
  <si>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</si>
  <si>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</si>
  <si>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</si>
  <si>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</si>
  <si>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</si>
  <si>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</si>
  <si>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</si>
  <si>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</si>
  <si>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</si>
  <si>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</si>
  <si>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</si>
  <si>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</si>
  <si>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</si>
  <si>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</si>
  <si>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</si>
  <si>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</si>
  <si>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</si>
  <si>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</si>
  <si>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</si>
  <si>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</si>
  <si>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</si>
  <si>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</si>
  <si>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</si>
  <si>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</si>
  <si>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</si>
  <si>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</si>
  <si>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</si>
  <si>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</si>
  <si>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</si>
  <si>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</si>
  <si>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</si>
  <si>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</si>
  <si>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</si>
  <si>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</si>
  <si>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</si>
  <si>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</si>
  <si>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</si>
  <si>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</si>
  <si>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</si>
  <si>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</si>
  <si>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</si>
  <si>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</si>
  <si>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</si>
  <si>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</si>
  <si>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</si>
  <si>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</si>
  <si>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</si>
  <si>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</si>
  <si>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</si>
  <si>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</si>
  <si>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</si>
  <si>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</si>
  <si>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</si>
  <si>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</si>
  <si>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</si>
  <si>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</si>
  <si>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</si>
  <si>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</si>
  <si>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</si>
  <si>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</si>
  <si>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</si>
  <si>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</si>
  <si>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</si>
  <si>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</si>
  <si>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</si>
  <si>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</si>
  <si>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</si>
  <si>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</si>
  <si>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</si>
  <si>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</si>
  <si>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</si>
  <si>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</si>
  <si>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</si>
  <si>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</si>
  <si>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</si>
  <si>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</si>
  <si>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</si>
  <si>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</si>
  <si>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</si>
  <si>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</si>
  <si>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</si>
  <si>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</si>
  <si>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</si>
  <si>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</si>
  <si>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</si>
  <si>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</si>
  <si>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</si>
  <si>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</si>
  <si>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</si>
  <si>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</si>
  <si>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</si>
  <si>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</si>
  <si>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</si>
  <si>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</si>
  <si>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</si>
  <si>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</si>
  <si>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</si>
  <si>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</si>
  <si>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</si>
  <si>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</si>
  <si>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</si>
  <si>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</si>
  <si>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</si>
  <si>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</si>
  <si>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</si>
  <si>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</si>
  <si>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</si>
  <si>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</si>
  <si>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</si>
  <si>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</si>
  <si>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</si>
  <si>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</si>
  <si>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</si>
  <si>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</si>
  <si>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</si>
  <si>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</si>
  <si>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</si>
  <si>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</si>
  <si>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</si>
  <si>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</si>
  <si>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</si>
  <si>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</si>
  <si>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</si>
  <si>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</si>
  <si>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</si>
  <si>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</si>
  <si>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</si>
  <si>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</si>
  <si>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</si>
  <si>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</si>
  <si>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</si>
  <si>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</si>
  <si>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</si>
  <si>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</si>
  <si>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</si>
  <si>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</si>
  <si>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</si>
  <si>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</si>
  <si>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</si>
  <si>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</si>
  <si>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</si>
  <si>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</si>
  <si>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</si>
  <si>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</si>
  <si>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</si>
  <si>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</si>
  <si>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</si>
  <si>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</si>
  <si>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</si>
  <si>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</si>
  <si>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</si>
  <si>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</si>
  <si>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</si>
  <si>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</si>
  <si>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</si>
  <si>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</si>
  <si>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</si>
  <si>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</si>
  <si>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</si>
  <si>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</si>
  <si>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</si>
  <si>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</si>
  <si>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</si>
  <si>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</si>
  <si>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</si>
  <si>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</si>
  <si>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</si>
  <si>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</si>
  <si>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</si>
  <si>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</si>
  <si>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</si>
  <si>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</si>
  <si>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</si>
  <si>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</si>
  <si>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</si>
  <si>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</si>
  <si>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</si>
  <si>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</si>
  <si>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</si>
  <si>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</si>
  <si>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</si>
  <si>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</si>
  <si>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</si>
  <si>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</si>
  <si>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</si>
  <si>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</si>
  <si>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</si>
  <si>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</si>
  <si>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</si>
  <si>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</si>
  <si>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</si>
  <si>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</si>
  <si>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</si>
  <si>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</si>
  <si>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</si>
  <si>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</si>
  <si>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</si>
  <si>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</si>
  <si>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</si>
  <si>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</si>
  <si>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</si>
  <si>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</si>
  <si>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</si>
  <si>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</si>
  <si>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</si>
  <si>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</si>
  <si>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</si>
  <si>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</si>
  <si>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</si>
  <si>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</si>
  <si>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</si>
  <si>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</si>
  <si>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</si>
  <si>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</si>
  <si>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</si>
  <si>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</si>
  <si>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</si>
  <si>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</si>
  <si>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</si>
  <si>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</si>
  <si>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</si>
  <si>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</si>
  <si>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</si>
  <si>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</si>
  <si>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</si>
  <si>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</si>
  <si>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</si>
  <si>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</si>
  <si>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</si>
  <si>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</si>
  <si>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</si>
  <si>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</si>
  <si>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</si>
  <si>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</si>
  <si>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</si>
  <si>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</si>
  <si>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</si>
  <si>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</si>
  <si>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</si>
  <si>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</si>
  <si>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</si>
  <si>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</si>
  <si>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</si>
  <si>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</si>
  <si>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</si>
  <si>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</si>
  <si>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</si>
  <si>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</si>
  <si>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</si>
  <si>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</si>
  <si>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</si>
  <si>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</si>
  <si>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</si>
  <si>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</si>
  <si>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</si>
  <si>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</si>
  <si>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</si>
  <si>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</si>
  <si>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</si>
  <si>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</si>
  <si>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</si>
  <si>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</si>
  <si>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</si>
  <si>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</si>
  <si>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</si>
  <si>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</si>
  <si>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</si>
  <si>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</si>
  <si>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</si>
  <si>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</si>
  <si>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</si>
  <si>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</si>
  <si>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</si>
  <si>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</si>
  <si>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</si>
  <si>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</si>
  <si>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</si>
  <si>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</si>
  <si>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</si>
  <si>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</si>
  <si>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</si>
  <si>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</si>
  <si>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</si>
  <si>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</si>
  <si>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</si>
  <si>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</si>
  <si>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</si>
  <si>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</si>
  <si>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</si>
  <si>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</si>
  <si>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</si>
  <si>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</si>
  <si>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</si>
  <si>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</si>
  <si>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</si>
  <si>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</si>
  <si>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</si>
  <si>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</si>
  <si>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</si>
  <si>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</si>
  <si>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</si>
  <si>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</si>
  <si>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</si>
  <si>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</si>
  <si>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</si>
  <si>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</si>
  <si>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</si>
  <si>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</si>
  <si>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</si>
  <si>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</si>
  <si>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</si>
  <si>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</si>
  <si>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</si>
  <si>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</si>
  <si>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</si>
  <si>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</si>
  <si>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</si>
  <si>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</si>
  <si>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</si>
  <si>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</si>
  <si>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</si>
  <si>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</si>
  <si>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</si>
  <si>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</si>
  <si>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</si>
  <si>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</si>
  <si>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</si>
  <si>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</si>
  <si>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</si>
  <si>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</si>
  <si>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</si>
  <si>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</si>
  <si>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</si>
  <si>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</si>
  <si>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</si>
  <si>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</si>
  <si>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</si>
  <si>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</si>
  <si>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</si>
  <si>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</si>
  <si>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</si>
  <si>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</si>
  <si>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</si>
  <si>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</si>
  <si>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</si>
  <si>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</si>
  <si>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</si>
  <si>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</si>
  <si>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</si>
  <si>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</si>
  <si>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</si>
  <si>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</si>
  <si>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</si>
  <si>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</si>
  <si>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</si>
  <si>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</si>
  <si>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</si>
  <si>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</si>
  <si>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</si>
  <si>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</si>
  <si>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</si>
  <si>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</si>
  <si>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</si>
  <si>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</si>
  <si>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</si>
  <si>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</si>
  <si>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</si>
  <si>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</si>
  <si>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</si>
  <si>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</si>
  <si>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</si>
  <si>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</si>
  <si>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</si>
  <si>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</si>
  <si>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</si>
  <si>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</si>
  <si>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</si>
  <si>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</si>
  <si>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</si>
  <si>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</si>
  <si>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</si>
  <si>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</si>
  <si>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</si>
  <si>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</si>
  <si>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</si>
  <si>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</si>
  <si>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</si>
  <si>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</si>
  <si>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</si>
  <si>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</si>
  <si>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</si>
  <si>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</si>
  <si>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</si>
  <si>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</si>
  <si>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</si>
  <si>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</si>
  <si>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</si>
  <si>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</si>
  <si>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</si>
  <si>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</si>
  <si>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</si>
  <si>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</si>
  <si>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</si>
  <si>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</si>
  <si>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</si>
  <si>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</si>
  <si>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</si>
  <si>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</si>
  <si>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</si>
  <si>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</si>
  <si>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</si>
  <si>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</si>
  <si>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</si>
  <si>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</si>
  <si>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</si>
  <si>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</si>
  <si>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</si>
  <si>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</si>
  <si>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</si>
  <si>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</si>
  <si>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</si>
  <si>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</si>
  <si>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</si>
  <si>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</si>
  <si>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</si>
  <si>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</si>
  <si>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</si>
  <si>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</si>
  <si>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</si>
  <si>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</si>
  <si>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</si>
  <si>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</si>
  <si>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</si>
  <si>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</si>
  <si>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</si>
  <si>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</si>
  <si>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</si>
  <si>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</si>
  <si>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</si>
  <si>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</si>
  <si>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</si>
  <si>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</si>
  <si>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</si>
  <si>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</si>
  <si>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</si>
  <si>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</si>
  <si>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</si>
  <si>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</si>
  <si>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</si>
  <si>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</si>
  <si>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</si>
  <si>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</si>
  <si>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</si>
  <si>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</si>
  <si>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</si>
  <si>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</si>
  <si>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</si>
  <si>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</si>
  <si>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</si>
  <si>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</si>
  <si>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</si>
  <si>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</si>
  <si>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</si>
  <si>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</si>
  <si>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</si>
  <si>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</si>
  <si>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</si>
  <si>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</si>
  <si>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</si>
  <si>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</si>
  <si>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</si>
  <si>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</si>
  <si>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</si>
  <si>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</si>
  <si>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</si>
  <si>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</si>
  <si>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</si>
  <si>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</si>
  <si>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</si>
  <si>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</si>
  <si>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</si>
  <si>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</si>
  <si>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</si>
  <si>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</si>
  <si>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</si>
  <si>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</si>
  <si>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</si>
  <si>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</si>
  <si>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</si>
  <si>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</si>
  <si>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</si>
  <si>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</si>
  <si>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</si>
  <si>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</si>
  <si>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</si>
  <si>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</si>
  <si>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</si>
  <si>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</si>
  <si>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</si>
  <si>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</si>
  <si>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</si>
  <si>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</si>
  <si>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</si>
  <si>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</si>
  <si>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</si>
  <si>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</si>
  <si>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</si>
  <si>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</si>
  <si>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</si>
  <si>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</si>
  <si>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</si>
  <si>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</si>
  <si>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</si>
  <si>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</si>
  <si>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</si>
  <si>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</si>
  <si>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</si>
  <si>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</si>
  <si>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</si>
  <si>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</si>
  <si>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</si>
  <si>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</si>
  <si>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</si>
  <si>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</si>
  <si>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</si>
  <si>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</si>
  <si>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</si>
  <si>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</si>
  <si>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</si>
  <si>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</si>
  <si>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</si>
  <si>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</si>
  <si>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</si>
  <si>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</si>
  <si>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</si>
  <si>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</si>
  <si>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</si>
  <si>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</si>
  <si>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</si>
  <si>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</si>
  <si>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</si>
  <si>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</si>
  <si>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</si>
  <si>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</si>
  <si>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</si>
  <si>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</si>
  <si>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</si>
  <si>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</si>
  <si>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</si>
  <si>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</si>
  <si>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</si>
  <si>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</si>
  <si>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</si>
  <si>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</si>
  <si>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</si>
  <si>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</si>
  <si>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</si>
  <si>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</si>
  <si>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</si>
  <si>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</si>
  <si>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</si>
  <si>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</si>
  <si>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</si>
  <si>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</si>
  <si>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</si>
  <si>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</si>
  <si>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</si>
  <si>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</si>
  <si>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</si>
  <si>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</si>
  <si>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</si>
  <si>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</si>
  <si>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</si>
  <si>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</si>
  <si>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</si>
  <si>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</si>
  <si>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</si>
  <si>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</si>
  <si>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</si>
  <si>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</si>
  <si>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</si>
  <si>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</si>
  <si>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</si>
  <si>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</si>
  <si>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</si>
  <si>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</si>
  <si>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</si>
  <si>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</si>
  <si>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</si>
  <si>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</si>
  <si>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</si>
  <si>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</si>
  <si>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</si>
  <si>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</si>
  <si>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</si>
  <si>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</si>
  <si>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</si>
  <si>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</si>
  <si>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</si>
  <si>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</si>
  <si>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</si>
  <si>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</si>
  <si>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</si>
  <si>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</si>
  <si>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</si>
  <si>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</si>
  <si>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</si>
  <si>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</si>
  <si>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</si>
  <si>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</si>
  <si>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</si>
  <si>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</si>
  <si>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</si>
  <si>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</si>
  <si>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</si>
  <si>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</si>
  <si>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</si>
  <si>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</si>
  <si>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</si>
  <si>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</si>
  <si>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</si>
  <si>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</si>
  <si>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</si>
  <si>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</si>
  <si>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</si>
  <si>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</si>
  <si>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</si>
  <si>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</si>
  <si>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</si>
  <si>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</si>
  <si>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</si>
  <si>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</si>
  <si>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</si>
  <si>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</si>
  <si>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</si>
  <si>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</si>
  <si>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</si>
  <si>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</si>
  <si>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</si>
  <si>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</si>
  <si>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</si>
  <si>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</si>
  <si>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</si>
  <si>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</si>
  <si>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</si>
  <si>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</si>
  <si>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</si>
  <si>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</si>
  <si>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</si>
  <si>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</si>
  <si>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</si>
  <si>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</si>
  <si>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</si>
  <si>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</si>
  <si>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</si>
  <si>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</si>
  <si>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</si>
  <si>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</si>
  <si>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</si>
  <si>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</si>
  <si>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</si>
  <si>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</si>
  <si>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</si>
  <si>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</si>
  <si>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</si>
  <si>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</si>
  <si>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</si>
  <si>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</si>
  <si>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</si>
  <si>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</si>
  <si>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</si>
  <si>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</si>
  <si>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</si>
  <si>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</si>
  <si>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</si>
  <si>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</si>
  <si>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</si>
  <si>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</si>
  <si>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</si>
  <si>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</si>
  <si>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</si>
  <si>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</si>
  <si>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</si>
  <si>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</si>
  <si>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</si>
  <si>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</si>
  <si>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</si>
  <si>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</si>
  <si>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</si>
  <si>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</si>
  <si>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</si>
  <si>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</si>
  <si>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</si>
  <si>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</si>
  <si>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</si>
  <si>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</si>
  <si>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</si>
  <si>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</si>
  <si>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</si>
  <si>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</si>
  <si>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</si>
  <si>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</si>
  <si>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</si>
  <si>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</si>
  <si>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</si>
  <si>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</si>
  <si>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</si>
  <si>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</si>
  <si>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</si>
  <si>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</si>
  <si>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</si>
  <si>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</si>
  <si>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</si>
  <si>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</si>
  <si>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</si>
  <si>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</si>
  <si>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</si>
  <si>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</si>
  <si>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</si>
  <si>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</si>
  <si>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</si>
  <si>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</si>
  <si>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</si>
  <si>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</si>
  <si>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</si>
  <si>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</si>
  <si>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</si>
  <si>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</si>
  <si>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</si>
  <si>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</si>
  <si>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</si>
  <si>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</si>
  <si>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</si>
  <si>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</si>
  <si>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</si>
  <si>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</si>
  <si>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</si>
  <si>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</si>
  <si>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</si>
  <si>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</si>
  <si>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</si>
  <si>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</si>
  <si>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</si>
  <si>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</si>
  <si>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</si>
  <si>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</si>
  <si>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</si>
  <si>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</si>
  <si>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</si>
  <si>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</si>
  <si>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</si>
  <si>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</si>
  <si>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</si>
  <si>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</si>
  <si>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</si>
  <si>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</si>
  <si>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</si>
  <si>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</si>
  <si>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</si>
  <si>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</si>
  <si>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</si>
  <si>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</si>
  <si>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</si>
  <si>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</si>
  <si>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</si>
  <si>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</si>
  <si>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</si>
  <si>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</si>
  <si>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</si>
  <si>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</si>
  <si>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</si>
  <si>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</si>
  <si>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</si>
  <si>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</si>
  <si>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</si>
  <si>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</si>
  <si>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</si>
  <si>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</si>
  <si>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</si>
  <si>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</si>
  <si>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</si>
  <si>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</si>
  <si>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</si>
  <si>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</si>
  <si>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</si>
  <si>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</si>
  <si>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</si>
  <si>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</si>
  <si>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</si>
  <si>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</si>
  <si>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</si>
  <si>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</si>
  <si>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</si>
  <si>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</si>
  <si>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</si>
  <si>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</si>
  <si>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</si>
  <si>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</si>
  <si>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</si>
  <si>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</si>
  <si>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</si>
  <si>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</si>
  <si>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</si>
  <si>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</si>
  <si>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</si>
  <si>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</si>
  <si>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</si>
  <si>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</si>
  <si>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</si>
  <si>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</si>
  <si>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</si>
  <si>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</si>
  <si>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</si>
  <si>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</si>
  <si>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</si>
  <si>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</si>
  <si>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</si>
  <si>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</si>
  <si>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</si>
  <si>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</si>
  <si>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</si>
  <si>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</si>
  <si>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</si>
  <si>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</si>
  <si>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</si>
  <si>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</si>
  <si>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</si>
  <si>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</si>
  <si>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</si>
  <si>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</si>
  <si>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</si>
  <si>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</si>
  <si>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</si>
  <si>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</si>
  <si>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</si>
  <si>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</si>
  <si>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</si>
  <si>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</si>
  <si>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</si>
  <si>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</si>
  <si>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</si>
  <si>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</si>
  <si>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</si>
  <si>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</si>
  <si>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</si>
  <si>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</si>
  <si>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</si>
  <si>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</si>
  <si>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</si>
  <si>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</si>
  <si>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</si>
  <si>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</si>
  <si>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</si>
  <si>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</si>
  <si>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</si>
  <si>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</si>
  <si>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</si>
  <si>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</si>
  <si>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</si>
  <si>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</si>
  <si>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</si>
  <si>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</si>
  <si>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</si>
  <si>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</si>
  <si>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</si>
  <si>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</si>
  <si>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</si>
  <si>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</si>
  <si>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</si>
  <si>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</si>
  <si>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</si>
  <si>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</si>
  <si>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</si>
  <si>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</si>
  <si>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</si>
  <si>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</si>
  <si>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</si>
  <si>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</si>
  <si>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</si>
  <si>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</si>
  <si>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</si>
  <si>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</si>
  <si>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</si>
  <si>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</si>
  <si>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</si>
  <si>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</si>
  <si>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</si>
  <si>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</si>
  <si>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</si>
  <si>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</si>
  <si>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</si>
  <si>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</si>
  <si>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</si>
  <si>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</si>
  <si>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</si>
  <si>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</si>
  <si>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</si>
  <si>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</si>
  <si>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</si>
  <si>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</si>
  <si>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</si>
  <si>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</si>
  <si>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</si>
  <si>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</si>
  <si>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</si>
  <si>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</si>
  <si>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</si>
  <si>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</si>
  <si>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</si>
  <si>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</si>
  <si>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</si>
  <si>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</si>
  <si>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</si>
  <si>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</si>
  <si>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</si>
  <si>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</si>
  <si>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</si>
  <si>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</si>
  <si>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</si>
  <si>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</si>
  <si>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</si>
  <si>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</si>
  <si>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</si>
  <si>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</si>
  <si>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</si>
  <si>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</si>
  <si>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</si>
  <si>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</si>
  <si>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</si>
  <si>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</si>
  <si>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</si>
  <si>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</si>
  <si>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</si>
  <si>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</si>
  <si>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</si>
  <si>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</si>
  <si>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</si>
  <si>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</si>
  <si>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</si>
  <si>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</si>
  <si>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</si>
  <si>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</si>
  <si>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</si>
  <si>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</si>
  <si>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</si>
  <si>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</si>
  <si>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</si>
  <si>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</si>
  <si>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</si>
  <si>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</si>
  <si>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</si>
  <si>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</si>
  <si>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</si>
  <si>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</si>
  <si>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</si>
  <si>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</si>
  <si>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</si>
  <si>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</si>
  <si>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</si>
  <si>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</si>
  <si>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</si>
  <si>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</si>
  <si>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</si>
  <si>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</si>
  <si>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</si>
  <si>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</si>
  <si>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</si>
  <si>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</si>
  <si>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</si>
  <si>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</si>
  <si>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</si>
  <si>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</si>
  <si>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</si>
  <si>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</si>
  <si>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</si>
  <si>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</si>
  <si>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</si>
  <si>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</si>
  <si>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</si>
  <si>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</si>
  <si>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</si>
  <si>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</si>
  <si>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</si>
  <si>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</si>
  <si>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</si>
  <si>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</si>
  <si>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</si>
  <si>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</si>
  <si>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</si>
  <si>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</si>
  <si>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</si>
  <si>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</si>
  <si>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</si>
  <si>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</si>
  <si>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</si>
  <si>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</si>
  <si>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</si>
  <si>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</si>
  <si>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</si>
  <si>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</si>
  <si>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</si>
  <si>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</si>
  <si>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</si>
  <si>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</si>
  <si>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</si>
  <si>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</si>
  <si>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</si>
  <si>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</si>
  <si>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</si>
  <si>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</si>
  <si>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</si>
  <si>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</si>
  <si>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</si>
  <si>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</si>
  <si>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</si>
  <si>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</si>
  <si>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</si>
  <si>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</si>
  <si>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</si>
  <si>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</si>
  <si>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</si>
  <si>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</si>
  <si>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</si>
  <si>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</si>
  <si>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</si>
  <si>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</si>
  <si>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</si>
  <si>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</si>
  <si>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</si>
  <si>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</si>
  <si>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</si>
  <si>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</si>
  <si>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</si>
  <si>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</si>
  <si>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</si>
  <si>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</si>
  <si>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</si>
  <si>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</si>
  <si>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</si>
  <si>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</si>
  <si>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</si>
  <si>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</si>
  <si>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</si>
  <si>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</si>
  <si>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</si>
  <si>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</si>
  <si>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</si>
  <si>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</si>
  <si>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</si>
  <si>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</si>
  <si>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</si>
  <si>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</si>
  <si>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</si>
  <si>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</si>
  <si>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</si>
  <si>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</si>
  <si>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</si>
  <si>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</si>
  <si>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</si>
  <si>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</si>
  <si>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</si>
  <si>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</si>
  <si>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</si>
  <si>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</si>
  <si>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</si>
  <si>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</si>
  <si>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</si>
  <si>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</si>
  <si>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</si>
  <si>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</si>
  <si>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</si>
  <si>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</si>
  <si>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</si>
  <si>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</si>
  <si>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</si>
  <si>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</si>
  <si>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</si>
  <si>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</si>
  <si>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</si>
  <si>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</si>
  <si>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</si>
  <si>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</si>
  <si>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</si>
  <si>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</si>
  <si>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</si>
  <si>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</si>
  <si>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</si>
  <si>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</si>
  <si>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</si>
  <si>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</si>
  <si>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</si>
  <si>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</si>
  <si>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</si>
  <si>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</si>
  <si>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</si>
  <si>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</si>
  <si>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</si>
  <si>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</si>
  <si>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</si>
  <si>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</si>
  <si>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</si>
  <si>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</si>
  <si>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</si>
  <si>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</si>
  <si>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</si>
  <si>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</si>
  <si>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</si>
  <si>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</si>
  <si>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</si>
  <si>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</si>
  <si>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</si>
  <si>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</si>
  <si>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</si>
  <si>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</si>
  <si>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</si>
  <si>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</si>
  <si>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</si>
  <si>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</si>
  <si>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</si>
  <si>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</si>
  <si>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</si>
  <si>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</si>
  <si>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</si>
  <si>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</si>
  <si>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</si>
  <si>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</si>
  <si>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</si>
  <si>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</si>
  <si>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</si>
  <si>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</si>
  <si>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</si>
  <si>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</si>
  <si>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</si>
  <si>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</si>
  <si>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</si>
  <si>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</si>
  <si>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</si>
  <si>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</si>
  <si>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</si>
  <si>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</si>
  <si>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</si>
  <si>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</si>
  <si>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</si>
  <si>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</si>
  <si>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</si>
  <si>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</si>
  <si>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</si>
  <si>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</si>
  <si>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</si>
  <si>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</si>
  <si>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</si>
  <si>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</si>
  <si>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</si>
  <si>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</si>
  <si>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</si>
  <si>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</si>
  <si>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</si>
  <si>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</si>
  <si>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</si>
  <si>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</si>
  <si>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</si>
  <si>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</si>
  <si>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</si>
  <si>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</si>
  <si>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</si>
  <si>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</si>
  <si>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</si>
  <si>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</si>
  <si>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</si>
  <si>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</si>
  <si>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</si>
  <si>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</si>
  <si>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</si>
  <si>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</si>
  <si>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</si>
  <si>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</si>
  <si>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</si>
  <si>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</si>
  <si>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</si>
  <si>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</si>
  <si>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</si>
  <si>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</si>
  <si>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</si>
  <si>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</si>
  <si>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</si>
  <si>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</si>
  <si>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</si>
  <si>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</si>
  <si>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</si>
  <si>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</si>
  <si>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</si>
  <si>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</si>
  <si>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</si>
  <si>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</si>
  <si>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</si>
  <si>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</si>
  <si>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</si>
  <si>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</si>
  <si>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</si>
  <si>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</si>
  <si>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</si>
  <si>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</si>
  <si>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</si>
  <si>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</si>
  <si>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</si>
  <si>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</si>
  <si>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</si>
  <si>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</si>
  <si>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</si>
  <si>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</si>
  <si>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</si>
  <si>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</si>
  <si>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</si>
  <si>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</si>
  <si>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</si>
  <si>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</si>
  <si>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</si>
  <si>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</si>
  <si>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</si>
  <si>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</si>
  <si>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</si>
  <si>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</si>
  <si>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</si>
  <si>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</si>
  <si>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</si>
  <si>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</si>
  <si>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</si>
  <si>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</si>
  <si>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</si>
  <si>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</si>
  <si>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</si>
  <si>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</si>
  <si>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</si>
  <si>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</si>
  <si>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</si>
  <si>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</si>
  <si>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</si>
  <si>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</si>
  <si>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</si>
  <si>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</si>
  <si>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</si>
  <si>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</si>
  <si>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</si>
  <si>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</si>
  <si>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</si>
  <si>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</si>
  <si>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</si>
  <si>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</si>
  <si>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</si>
  <si>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</si>
  <si>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</si>
  <si>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</si>
  <si>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</si>
  <si>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</si>
  <si>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</si>
  <si>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</si>
  <si>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</si>
  <si>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</si>
  <si>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</si>
  <si>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</si>
  <si>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</si>
  <si>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</si>
  <si>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</si>
  <si>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</si>
  <si>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</si>
  <si>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</si>
  <si>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</si>
  <si>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</si>
  <si>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</si>
  <si>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</si>
  <si>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</si>
  <si>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</si>
  <si>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</si>
  <si>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</si>
  <si>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</si>
  <si>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</si>
  <si>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</si>
  <si>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</si>
  <si>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</si>
  <si>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</si>
  <si>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</si>
  <si>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</si>
  <si>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</si>
  <si>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</si>
  <si>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</si>
  <si>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</si>
  <si>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</si>
  <si>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</si>
  <si>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</si>
  <si>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</si>
  <si>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</si>
  <si>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</si>
  <si>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</si>
  <si>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</si>
  <si>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</si>
  <si>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</si>
  <si>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</si>
  <si>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</si>
  <si>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</si>
  <si>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</si>
  <si>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</si>
  <si>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</si>
  <si>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</si>
  <si>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</si>
  <si>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</si>
  <si>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</si>
  <si>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</si>
  <si>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</si>
  <si>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</si>
  <si>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</si>
  <si>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</si>
  <si>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</si>
  <si>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</si>
  <si>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</si>
  <si>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</si>
  <si>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</si>
  <si>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</si>
  <si>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</si>
  <si>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</si>
  <si>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</si>
  <si>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</si>
  <si>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</si>
  <si>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</si>
  <si>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</si>
  <si>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</si>
  <si>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</si>
  <si>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</si>
  <si>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</si>
  <si>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</si>
  <si>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</si>
  <si>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</si>
  <si>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</si>
  <si>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</si>
  <si>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</si>
  <si>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</si>
  <si>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</si>
  <si>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</si>
  <si>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</si>
  <si>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</si>
  <si>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</si>
  <si>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</si>
  <si>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</si>
  <si>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</si>
  <si>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</si>
  <si>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</si>
  <si>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</si>
  <si>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</si>
  <si>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</si>
  <si>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</si>
  <si>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</si>
  <si>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</si>
  <si>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</si>
  <si>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</si>
  <si>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</si>
  <si>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</si>
  <si>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</si>
  <si>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</si>
  <si>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</si>
  <si>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</si>
  <si>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</si>
  <si>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</si>
  <si>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</si>
  <si>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</si>
  <si>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</si>
  <si>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</si>
  <si>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</si>
  <si>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</si>
  <si>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</si>
  <si>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</si>
  <si>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</si>
  <si>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</si>
  <si>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</si>
  <si>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</si>
  <si>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</si>
  <si>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</si>
  <si>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</si>
  <si>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</si>
  <si>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</si>
  <si>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</si>
  <si>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</si>
  <si>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</si>
  <si>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</si>
  <si>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</si>
  <si>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</si>
  <si>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</si>
  <si>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</si>
  <si>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</si>
  <si>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</si>
  <si>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</si>
  <si>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</si>
  <si>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</si>
  <si>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</si>
  <si>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</si>
  <si>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</si>
  <si>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</si>
  <si>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</si>
  <si>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</si>
  <si>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</si>
  <si>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</si>
  <si>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</si>
  <si>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</si>
  <si>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</si>
  <si>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</si>
  <si>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</si>
  <si>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</si>
  <si>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</si>
  <si>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</si>
  <si>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</si>
  <si>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</si>
  <si>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</si>
  <si>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</si>
  <si>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</si>
  <si>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</si>
  <si>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</si>
  <si>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</si>
  <si>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</si>
  <si>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</si>
  <si>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</si>
  <si>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</si>
  <si>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</si>
  <si>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</si>
  <si>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</si>
  <si>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</si>
  <si>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</si>
  <si>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</si>
  <si>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</si>
  <si>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</si>
  <si>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</si>
  <si>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</si>
  <si>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</si>
  <si>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</si>
  <si>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</si>
  <si>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</si>
  <si>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</si>
  <si>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</si>
  <si>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</si>
  <si>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</si>
  <si>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</si>
  <si>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</si>
  <si>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</si>
  <si>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</si>
  <si>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</si>
  <si>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</si>
  <si>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</si>
  <si>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</si>
  <si>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</si>
  <si>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</si>
  <si>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</si>
  <si>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</si>
  <si>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</si>
  <si>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</si>
  <si>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</si>
  <si>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</si>
  <si>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</si>
  <si>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</si>
  <si>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</si>
  <si>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</si>
  <si>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</si>
  <si>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</si>
  <si>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</si>
  <si>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</si>
  <si>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</si>
  <si>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</si>
  <si>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</si>
  <si>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</si>
  <si>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</si>
  <si>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</si>
  <si>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</si>
  <si>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</si>
  <si>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</si>
  <si>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</si>
  <si>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</si>
  <si>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</si>
  <si>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</si>
  <si>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</si>
  <si>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</si>
  <si>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</si>
  <si>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</si>
  <si>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</si>
  <si>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</si>
  <si>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</si>
  <si>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</si>
  <si>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</si>
  <si>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</si>
  <si>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</si>
  <si>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</si>
  <si>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</si>
  <si>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</si>
  <si>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</si>
  <si>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</si>
  <si>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</si>
  <si>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</si>
  <si>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</si>
  <si>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</si>
  <si>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</si>
  <si>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</si>
  <si>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</si>
  <si>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</si>
  <si>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</si>
  <si>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</si>
  <si>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</si>
  <si>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</si>
  <si>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</si>
  <si>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</si>
  <si>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</si>
  <si>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</si>
  <si>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</si>
  <si>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</si>
  <si>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</si>
  <si>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</si>
  <si>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</si>
  <si>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</si>
  <si>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</si>
  <si>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</si>
  <si>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</si>
  <si>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</si>
  <si>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</si>
  <si>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</si>
  <si>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</si>
  <si>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</si>
  <si>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</si>
  <si>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</si>
  <si>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</si>
  <si>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</si>
  <si>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</si>
  <si>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</si>
  <si>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</si>
  <si>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</si>
  <si>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</si>
  <si>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</si>
  <si>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</si>
  <si>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</si>
  <si>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</si>
  <si>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</si>
  <si>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</si>
  <si>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</si>
  <si>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</si>
  <si>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</si>
  <si>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</si>
  <si>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</si>
  <si>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</si>
  <si>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</si>
  <si>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</si>
  <si>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</si>
  <si>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</si>
  <si>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</si>
  <si>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</si>
  <si>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</si>
  <si>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</si>
  <si>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</si>
  <si>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</si>
  <si>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</si>
  <si>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</si>
  <si>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</si>
  <si>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</si>
  <si>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</si>
  <si>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</si>
  <si>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</si>
  <si>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</si>
  <si>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</si>
  <si>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</si>
  <si>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</si>
  <si>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</si>
  <si>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</si>
  <si>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</si>
  <si>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</si>
  <si>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</si>
  <si>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</si>
  <si>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</si>
  <si>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</si>
  <si>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</si>
  <si>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</si>
  <si>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</si>
  <si>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</si>
  <si>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</si>
  <si>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</si>
  <si>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</si>
  <si>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</si>
  <si>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</si>
  <si>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</si>
  <si>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</si>
  <si>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</si>
  <si>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</si>
  <si>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</si>
  <si>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</si>
  <si>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</si>
  <si>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</si>
  <si>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</si>
  <si>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</si>
  <si>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</si>
  <si>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</si>
  <si>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</si>
  <si>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</si>
  <si>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</si>
  <si>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</si>
  <si>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</si>
  <si>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</si>
  <si>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</si>
  <si>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</si>
  <si>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</si>
  <si>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</si>
  <si>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</si>
  <si>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</si>
  <si>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</si>
  <si>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</si>
  <si>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</si>
  <si>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</si>
  <si>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</si>
  <si>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</si>
  <si>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</si>
  <si>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</si>
  <si>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</si>
  <si>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</si>
  <si>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</si>
  <si>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</si>
  <si>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</si>
  <si>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</si>
  <si>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</si>
  <si>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</si>
  <si>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</si>
  <si>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</si>
  <si>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</si>
  <si>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</si>
  <si>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</si>
  <si>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</si>
  <si>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</si>
  <si>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</si>
  <si>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</si>
  <si>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</si>
  <si>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</si>
  <si>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</si>
  <si>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</si>
  <si>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</si>
  <si>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</si>
  <si>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</si>
  <si>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</si>
  <si>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</si>
  <si>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</si>
  <si>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</si>
  <si>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</si>
  <si>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</si>
  <si>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</si>
  <si>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</si>
  <si>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</si>
  <si>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</si>
  <si>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</si>
  <si>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</si>
  <si>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</si>
  <si>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</si>
  <si>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</si>
  <si>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</si>
  <si>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</si>
  <si>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</si>
  <si>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</si>
  <si>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</si>
  <si>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</si>
  <si>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</si>
  <si>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</si>
  <si>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</si>
  <si>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</si>
  <si>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</si>
  <si>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</si>
  <si>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</si>
  <si>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</si>
  <si>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</si>
  <si>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</si>
  <si>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</si>
  <si>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</si>
  <si>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</si>
  <si>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</si>
  <si>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</si>
  <si>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</si>
  <si>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</si>
  <si>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</si>
  <si>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</si>
  <si>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</si>
  <si>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</si>
  <si>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</si>
  <si>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</si>
  <si>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</si>
  <si>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</si>
  <si>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</si>
  <si>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</si>
  <si>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</si>
  <si>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</si>
  <si>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</si>
  <si>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</si>
  <si>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</si>
  <si>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</si>
  <si>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</si>
  <si>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</si>
  <si>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</si>
  <si>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</si>
  <si>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</si>
  <si>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</si>
  <si>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</si>
  <si>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</si>
  <si>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</si>
  <si>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</si>
  <si>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</si>
  <si>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</si>
  <si>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</si>
  <si>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</si>
  <si>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</si>
  <si>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</si>
  <si>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</si>
  <si>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</si>
  <si>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</si>
  <si>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</si>
  <si>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</si>
  <si>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</si>
  <si>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</si>
  <si>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</si>
  <si>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</si>
  <si>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</si>
  <si>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</si>
  <si>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</si>
  <si>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</si>
  <si>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</si>
  <si>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</si>
  <si>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</si>
  <si>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</si>
  <si>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</si>
  <si>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</si>
  <si>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</si>
  <si>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</si>
  <si>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</si>
  <si>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</si>
  <si>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</si>
  <si>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</si>
  <si>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</si>
  <si>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</si>
  <si>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</si>
  <si>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</si>
  <si>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</si>
  <si>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</si>
  <si>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</si>
  <si>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</si>
  <si>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</si>
  <si>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</si>
  <si>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</si>
  <si>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</si>
  <si>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</si>
  <si>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</si>
  <si>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</si>
  <si>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</si>
  <si>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</si>
  <si>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</si>
  <si>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</si>
  <si>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</si>
  <si>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</si>
  <si>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</si>
  <si>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</si>
  <si>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</si>
  <si>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</si>
  <si>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</si>
  <si>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</si>
  <si>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</si>
  <si>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</si>
  <si>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</si>
  <si>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</si>
  <si>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</si>
  <si>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</si>
  <si>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</si>
  <si>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</si>
  <si>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</si>
  <si>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</si>
  <si>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</si>
  <si>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</si>
  <si>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</si>
  <si>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</si>
  <si>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</si>
  <si>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</si>
  <si>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</si>
  <si>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</si>
  <si>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</si>
  <si>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</si>
  <si>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</si>
  <si>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</si>
  <si>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</si>
  <si>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</si>
  <si>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</si>
  <si>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</si>
  <si>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</si>
  <si>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</si>
  <si>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</si>
  <si>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</si>
  <si>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</si>
  <si>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</si>
  <si>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</si>
  <si>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</si>
  <si>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</si>
  <si>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</si>
  <si>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</si>
  <si>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</si>
  <si>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</si>
  <si>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</si>
  <si>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</si>
  <si>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</si>
  <si>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</si>
  <si>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</si>
  <si>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</si>
  <si>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</si>
  <si>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</si>
  <si>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</si>
  <si>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</si>
  <si>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</si>
  <si>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</si>
  <si>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</si>
  <si>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</si>
  <si>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</si>
  <si>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</si>
  <si>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</si>
  <si>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</si>
  <si>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</si>
  <si>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</si>
  <si>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</si>
  <si>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</si>
  <si>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</si>
  <si>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</si>
  <si>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</si>
  <si>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</si>
  <si>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</si>
  <si>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</si>
  <si>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</si>
  <si>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</si>
  <si>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</si>
  <si>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</si>
  <si>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</si>
  <si>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</si>
  <si>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</si>
  <si>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</si>
  <si>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</si>
  <si>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</si>
  <si>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</si>
  <si>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</si>
  <si>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</si>
  <si>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</si>
  <si>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</si>
  <si>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</si>
  <si>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</si>
  <si>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</si>
  <si>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</si>
  <si>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</si>
  <si>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</si>
  <si>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</si>
  <si>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</si>
  <si>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</si>
  <si>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</si>
  <si>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</si>
  <si>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</si>
  <si>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</si>
  <si>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</si>
  <si>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</si>
  <si>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</si>
  <si>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</si>
  <si>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</si>
  <si>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</si>
  <si>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</si>
  <si>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</si>
  <si>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</si>
  <si>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</si>
  <si>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</si>
  <si>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</si>
  <si>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</si>
  <si>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</si>
  <si>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</si>
  <si>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</si>
  <si>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</si>
  <si>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</si>
  <si>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</si>
  <si>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</si>
  <si>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</si>
  <si>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</si>
  <si>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</si>
  <si>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</si>
  <si>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</si>
  <si>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</si>
  <si>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</si>
  <si>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</si>
  <si>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</si>
  <si>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</si>
  <si>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</si>
  <si>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</si>
  <si>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</si>
  <si>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</si>
  <si>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</si>
  <si>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</si>
  <si>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</si>
  <si>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</si>
  <si>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</si>
  <si>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</si>
  <si>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</si>
  <si>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</si>
  <si>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</si>
  <si>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</si>
  <si>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</si>
  <si>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</si>
  <si>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</si>
  <si>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</si>
  <si>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</si>
  <si>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</si>
  <si>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</si>
  <si>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</si>
  <si>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</si>
  <si>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</si>
  <si>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</si>
  <si>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</si>
  <si>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</si>
  <si>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</si>
  <si>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</si>
  <si>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</si>
  <si>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</si>
  <si>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</si>
  <si>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</si>
  <si>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</si>
  <si>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</si>
  <si>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</si>
  <si>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</si>
  <si>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</si>
  <si>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</si>
  <si>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</si>
  <si>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</si>
  <si>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</si>
  <si>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</si>
  <si>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</si>
  <si>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</si>
  <si>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</si>
  <si>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</si>
  <si>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</si>
  <si>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</si>
  <si>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</si>
  <si>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</si>
  <si>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</si>
  <si>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</si>
  <si>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</si>
  <si>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</si>
  <si>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</si>
  <si>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</si>
  <si>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</si>
  <si>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</si>
  <si>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</si>
  <si>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</si>
  <si>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</si>
  <si>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</si>
  <si>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</si>
  <si>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</si>
  <si>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</si>
  <si>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</si>
  <si>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</si>
  <si>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</si>
  <si>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</si>
  <si>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</si>
  <si>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</si>
  <si>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</si>
  <si>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</si>
  <si>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</si>
  <si>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</si>
  <si>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</si>
  <si>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</si>
  <si>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</si>
  <si>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</si>
  <si>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</si>
  <si>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</si>
  <si>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</si>
  <si>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</si>
  <si>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</si>
  <si>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</si>
  <si>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</si>
  <si>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</si>
  <si>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</si>
  <si>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</si>
  <si>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</si>
  <si>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</si>
  <si>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</si>
  <si>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</si>
  <si>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</si>
  <si>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</si>
  <si>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</si>
  <si>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</si>
  <si>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</si>
  <si>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</si>
  <si>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</si>
  <si>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</si>
  <si>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</si>
  <si>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</si>
  <si>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</si>
  <si>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</si>
  <si>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</si>
  <si>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</si>
  <si>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</si>
  <si>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</si>
  <si>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</si>
  <si>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</si>
  <si>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</si>
  <si>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</si>
  <si>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</si>
  <si>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</si>
  <si>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</si>
  <si>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</si>
  <si>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</si>
  <si>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</si>
  <si>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</si>
  <si>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</si>
  <si>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</si>
  <si>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</si>
  <si>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</si>
  <si>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</si>
  <si>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</si>
  <si>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</si>
  <si>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</si>
  <si>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</si>
  <si>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</si>
  <si>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</si>
  <si>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</si>
  <si>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</si>
  <si>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</si>
  <si>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</si>
  <si>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</si>
  <si>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</si>
  <si>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</si>
  <si>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</si>
  <si>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</si>
  <si>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</si>
  <si>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</si>
  <si>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</si>
  <si>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</si>
  <si>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</si>
  <si>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</si>
  <si>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</si>
  <si>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</si>
  <si>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</si>
  <si>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</si>
  <si>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</si>
  <si>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</si>
  <si>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</si>
  <si>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</si>
  <si>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</si>
  <si>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</si>
  <si>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</si>
  <si>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</si>
  <si>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</si>
  <si>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</si>
  <si>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</si>
  <si>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</si>
  <si>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</si>
  <si>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</si>
  <si>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</si>
  <si>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</si>
  <si>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</si>
  <si>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</si>
  <si>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</si>
  <si>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</si>
  <si>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</si>
  <si>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</si>
  <si>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</si>
  <si>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</si>
  <si>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</si>
  <si>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</si>
  <si>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</si>
  <si>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</si>
  <si>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</si>
  <si>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</si>
  <si>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</si>
  <si>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</si>
  <si>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</si>
  <si>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</si>
  <si>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</si>
  <si>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</si>
  <si>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</si>
  <si>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</si>
  <si>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</si>
  <si>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</si>
  <si>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</si>
  <si>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</si>
  <si>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</si>
  <si>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</si>
  <si>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</si>
  <si>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</si>
  <si>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</si>
  <si>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</si>
  <si>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</si>
  <si>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</si>
  <si>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</si>
  <si>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</si>
  <si>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</si>
  <si>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</si>
  <si>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</si>
  <si>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</si>
  <si>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</si>
  <si>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</si>
  <si>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</si>
  <si>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</si>
  <si>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</si>
  <si>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</si>
  <si>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</si>
  <si>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</si>
  <si>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</si>
  <si>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</si>
  <si>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</si>
  <si>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</si>
  <si>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</si>
  <si>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</si>
  <si>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</si>
  <si>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</si>
  <si>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</si>
  <si>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</si>
  <si>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</si>
  <si>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</si>
  <si>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</si>
  <si>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</si>
  <si>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</si>
  <si>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</si>
  <si>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</si>
  <si>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</si>
  <si>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</si>
  <si>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</si>
  <si>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</si>
  <si>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</si>
  <si>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</si>
  <si>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</si>
  <si>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</si>
  <si>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</si>
  <si>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</si>
  <si>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</si>
  <si>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</si>
  <si>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</si>
  <si>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</si>
  <si>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</si>
  <si>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</si>
  <si>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</si>
  <si>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</si>
  <si>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</si>
  <si>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</si>
  <si>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</si>
  <si>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</si>
  <si>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</si>
  <si>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</si>
  <si>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</si>
  <si>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</si>
  <si>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</si>
  <si>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</si>
  <si>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</si>
  <si>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</si>
  <si>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</si>
  <si>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</si>
  <si>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</si>
  <si>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</si>
  <si>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</si>
  <si>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</si>
  <si>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</si>
  <si>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</si>
  <si>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</si>
  <si>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</si>
  <si>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</si>
  <si>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</si>
  <si>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</si>
  <si>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</si>
  <si>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</si>
  <si>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</si>
  <si>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</si>
  <si>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</si>
  <si>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</si>
  <si>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</si>
  <si>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</si>
  <si>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</si>
  <si>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</si>
  <si>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</si>
  <si>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</si>
  <si>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</si>
  <si>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</si>
  <si>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</si>
  <si>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</si>
  <si>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</si>
  <si>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</si>
  <si>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</si>
  <si>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</si>
  <si>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</si>
  <si>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</si>
  <si>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</si>
  <si>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</si>
  <si>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</si>
  <si>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</si>
  <si>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</si>
  <si>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</si>
  <si>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</si>
  <si>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</si>
  <si>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</si>
  <si>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</si>
  <si>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</si>
  <si>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</si>
  <si>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</si>
  <si>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</si>
  <si>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</si>
  <si>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</si>
  <si>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</si>
  <si>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</si>
  <si>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</si>
  <si>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</si>
  <si>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</si>
  <si>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</si>
  <si>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</si>
  <si>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</si>
  <si>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</si>
  <si>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</si>
  <si>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</si>
  <si>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</si>
  <si>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</si>
  <si>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</si>
  <si>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</si>
  <si>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</si>
  <si>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</si>
  <si>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</si>
  <si>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</si>
  <si>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</si>
  <si>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</si>
  <si>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</si>
  <si>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</si>
  <si>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</si>
  <si>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</si>
  <si>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</si>
  <si>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</si>
  <si>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</si>
  <si>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</si>
  <si>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</si>
  <si>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</si>
  <si>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</si>
  <si>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</si>
  <si>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</si>
  <si>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</si>
  <si>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</si>
  <si>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</si>
  <si>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</si>
  <si>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</si>
  <si>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</si>
  <si>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</si>
  <si>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</si>
  <si>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</si>
  <si>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</si>
  <si>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</si>
  <si>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</si>
  <si>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</si>
  <si>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</si>
  <si>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</si>
  <si>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</si>
  <si>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</si>
  <si>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</si>
  <si>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</si>
  <si>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</si>
  <si>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</si>
  <si>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</si>
  <si>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</si>
  <si>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</si>
  <si>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</si>
  <si>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</si>
  <si>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</si>
  <si>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</si>
  <si>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</si>
  <si>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</si>
  <si>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</si>
  <si>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</si>
  <si>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</si>
  <si>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</si>
  <si>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</si>
  <si>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</si>
  <si>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</si>
  <si>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</si>
  <si>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</si>
  <si>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</si>
  <si>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</si>
  <si>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</si>
  <si>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</si>
  <si>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</si>
  <si>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</si>
  <si>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</si>
  <si>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</si>
  <si>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</si>
  <si>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</si>
  <si>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</si>
  <si>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</si>
  <si>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</si>
  <si>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</si>
  <si>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</si>
  <si>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</si>
  <si>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</si>
  <si>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</si>
  <si>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</si>
  <si>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</si>
  <si>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</si>
  <si>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</si>
  <si>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</si>
  <si>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</si>
  <si>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</si>
  <si>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</si>
  <si>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</si>
  <si>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</si>
  <si>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</si>
  <si>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</si>
  <si>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</si>
  <si>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</si>
  <si>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</si>
  <si>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</si>
  <si>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</si>
  <si>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</si>
  <si>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</si>
  <si>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</si>
  <si>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</si>
  <si>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</si>
  <si>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</si>
  <si>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</si>
  <si>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</si>
  <si>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</si>
  <si>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</si>
  <si>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</si>
  <si>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</si>
  <si>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</si>
  <si>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</si>
  <si>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</si>
  <si>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</si>
  <si>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</si>
  <si>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</si>
  <si>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</si>
  <si>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</si>
  <si>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</si>
  <si>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</si>
  <si>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</si>
  <si>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</si>
  <si>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</si>
  <si>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</si>
  <si>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</si>
  <si>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</si>
  <si>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</si>
  <si>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</si>
  <si>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</si>
  <si>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</si>
  <si>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</si>
  <si>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</si>
  <si>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</si>
  <si>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</si>
  <si>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</si>
  <si>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</si>
  <si>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</si>
  <si>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</si>
  <si>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</si>
  <si>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</si>
  <si>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</si>
  <si>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</si>
  <si>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</si>
  <si>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</si>
  <si>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</si>
  <si>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</si>
  <si>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</si>
  <si>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</si>
  <si>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</si>
  <si>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</si>
  <si>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</si>
  <si>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</si>
  <si>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</si>
  <si>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</si>
  <si>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</si>
  <si>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</si>
  <si>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</si>
  <si>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</si>
  <si>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</si>
  <si>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</si>
  <si>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</si>
  <si>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</si>
  <si>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</si>
  <si>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</si>
  <si>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</si>
  <si>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</si>
  <si>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</si>
  <si>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</si>
  <si>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</si>
  <si>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</si>
  <si>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</si>
  <si>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</si>
  <si>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</si>
  <si>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</si>
  <si>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</si>
  <si>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</si>
  <si>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</si>
  <si>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</si>
  <si>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</si>
  <si>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</si>
  <si>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</si>
  <si>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</si>
  <si>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</si>
  <si>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</si>
  <si>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</si>
  <si>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</si>
  <si>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</si>
  <si>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</si>
  <si>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</si>
  <si>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</si>
  <si>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</si>
  <si>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</si>
  <si>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</si>
  <si>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</si>
  <si>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</si>
  <si>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</si>
  <si>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</si>
  <si>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</si>
  <si>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</si>
  <si>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</si>
  <si>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</si>
  <si>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</si>
  <si>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</si>
  <si>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</si>
  <si>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</si>
  <si>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</si>
  <si>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</si>
  <si>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</si>
  <si>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</si>
  <si>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</si>
  <si>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</si>
  <si>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</si>
  <si>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</si>
  <si>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</si>
  <si>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</si>
  <si>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</si>
  <si>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</si>
  <si>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</si>
  <si>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</si>
  <si>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</si>
  <si>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</si>
  <si>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</si>
  <si>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</si>
  <si>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</si>
  <si>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</si>
  <si>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</si>
  <si>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</si>
  <si>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</si>
  <si>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</si>
  <si>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</si>
  <si>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</si>
  <si>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</si>
  <si>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</si>
  <si>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</si>
  <si>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</si>
  <si>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</si>
  <si>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</si>
  <si>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</si>
  <si>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</si>
  <si>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</si>
  <si>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</si>
  <si>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</si>
  <si>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</si>
  <si>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</si>
  <si>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</si>
  <si>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</si>
  <si>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</si>
  <si>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</si>
  <si>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</si>
  <si>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</si>
  <si>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</si>
  <si>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</si>
  <si>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</si>
  <si>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</si>
  <si>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</si>
  <si>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</si>
  <si>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</si>
  <si>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</si>
  <si>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</si>
  <si>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</si>
  <si>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</si>
  <si>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</si>
  <si>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</si>
  <si>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</si>
  <si>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</si>
  <si>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</si>
  <si>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</si>
  <si>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</si>
  <si>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</si>
  <si>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</si>
  <si>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</si>
  <si>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</si>
  <si>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</si>
  <si>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</si>
  <si>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</si>
  <si>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</si>
  <si>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</si>
  <si>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</si>
  <si>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</si>
  <si>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</si>
  <si>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</si>
  <si>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</si>
  <si>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</si>
  <si>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</si>
  <si>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</si>
  <si>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</si>
  <si>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</si>
  <si>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</si>
  <si>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</si>
  <si>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</si>
  <si>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</si>
  <si>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</si>
  <si>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</si>
  <si>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</si>
  <si>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</si>
  <si>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</si>
  <si>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</si>
  <si>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</si>
  <si>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</si>
  <si>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</si>
  <si>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</si>
  <si>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</si>
  <si>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</si>
  <si>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</si>
  <si>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</si>
  <si>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</si>
  <si>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</si>
  <si>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</si>
  <si>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</si>
  <si>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</si>
  <si>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</si>
  <si>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</si>
  <si>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</si>
  <si>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</si>
  <si>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</si>
  <si>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</si>
  <si>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</si>
  <si>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</si>
  <si>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</si>
  <si>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</si>
  <si>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</si>
  <si>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</si>
  <si>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</si>
  <si>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</si>
  <si>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</si>
  <si>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</si>
  <si>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</si>
  <si>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</si>
  <si>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</si>
  <si>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</si>
  <si>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</si>
  <si>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</si>
  <si>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</si>
  <si>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</si>
  <si>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</si>
  <si>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</si>
  <si>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</si>
  <si>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</si>
  <si>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</si>
  <si>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</si>
  <si>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</si>
  <si>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</si>
  <si>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</si>
  <si>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</si>
  <si>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</si>
  <si>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</si>
  <si>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</si>
  <si>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</si>
  <si>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</si>
  <si>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</si>
  <si>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</si>
  <si>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</si>
  <si>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</si>
  <si>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</si>
  <si>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</si>
  <si>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</si>
  <si>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</si>
  <si>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</si>
  <si>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</si>
  <si>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</si>
  <si>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</si>
  <si>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</si>
  <si>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</si>
  <si>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</si>
  <si>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</si>
  <si>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</si>
  <si>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</si>
  <si>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</si>
  <si>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</si>
  <si>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</si>
  <si>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</si>
  <si>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</si>
  <si>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</si>
  <si>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</si>
  <si>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</si>
  <si>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</si>
  <si>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</si>
  <si>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</si>
  <si>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</si>
  <si>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</si>
  <si>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</si>
  <si>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</si>
  <si>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</si>
  <si>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</si>
  <si>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</si>
  <si>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</si>
  <si>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</si>
  <si>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</si>
  <si>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</si>
  <si>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</si>
  <si>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</si>
  <si>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</si>
  <si>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</si>
  <si>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</si>
  <si>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</si>
  <si>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</si>
  <si>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</si>
  <si>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</si>
  <si>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</si>
  <si>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</si>
  <si>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</si>
  <si>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</si>
  <si>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</si>
  <si>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</si>
  <si>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</si>
  <si>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</si>
  <si>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</si>
  <si>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</si>
  <si>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</si>
  <si>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</si>
  <si>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</si>
  <si>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</si>
  <si>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</si>
  <si>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</si>
  <si>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</si>
  <si>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</si>
  <si>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</si>
  <si>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</si>
  <si>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</si>
  <si>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</si>
  <si>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</si>
  <si>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</si>
  <si>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</si>
  <si>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</si>
  <si>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</si>
  <si>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</si>
  <si>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</si>
  <si>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</si>
  <si>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</si>
  <si>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</si>
  <si>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</si>
  <si>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</si>
  <si>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</si>
  <si>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</si>
  <si>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</si>
  <si>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</si>
  <si>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</si>
  <si>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</si>
  <si>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</si>
  <si>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</si>
  <si>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</si>
  <si>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</si>
  <si>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</si>
  <si>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</si>
  <si>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</si>
  <si>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</si>
  <si>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</si>
  <si>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</si>
  <si>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</si>
  <si>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</si>
  <si>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</si>
  <si>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</si>
  <si>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</si>
  <si>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</si>
  <si>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</si>
  <si>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</si>
  <si>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</si>
  <si>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</si>
  <si>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</si>
  <si>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</si>
  <si>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</si>
  <si>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</si>
  <si>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</si>
  <si>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</si>
  <si>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</si>
  <si>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</si>
  <si>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</si>
  <si>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</si>
  <si>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</si>
  <si>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</si>
  <si>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</si>
  <si>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</si>
  <si>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</si>
  <si>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</si>
  <si>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</si>
  <si>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</si>
  <si>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</si>
  <si>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</si>
  <si>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</si>
  <si>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</si>
  <si>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</si>
  <si>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</si>
  <si>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</si>
  <si>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</si>
  <si>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</si>
  <si>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</si>
  <si>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</si>
  <si>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</si>
  <si>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</si>
  <si>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</si>
  <si>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</si>
  <si>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</si>
  <si>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</si>
  <si>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</si>
  <si>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</si>
  <si>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</si>
  <si>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</si>
  <si>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</si>
  <si>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</si>
  <si>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</si>
  <si>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</si>
  <si>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</si>
  <si>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</si>
  <si>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</si>
  <si>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</si>
  <si>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</si>
  <si>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</si>
  <si>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</si>
  <si>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</si>
  <si>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</si>
  <si>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</si>
  <si>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</si>
  <si>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</si>
  <si>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</si>
  <si>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</si>
  <si>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</si>
  <si>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</si>
  <si>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</si>
  <si>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</si>
  <si>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</si>
  <si>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</si>
  <si>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</si>
  <si>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</si>
  <si>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</si>
  <si>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</si>
  <si>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</si>
  <si>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</si>
  <si>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</si>
  <si>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</si>
  <si>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</si>
  <si>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</si>
  <si>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</si>
  <si>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</si>
  <si>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</si>
  <si>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</si>
  <si>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</si>
  <si>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</si>
  <si>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</si>
  <si>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</si>
  <si>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</si>
  <si>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</si>
  <si>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</si>
  <si>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</si>
  <si>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</si>
  <si>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</si>
  <si>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</si>
  <si>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</si>
  <si>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</si>
  <si>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</si>
  <si>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</si>
  <si>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</si>
  <si>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</si>
  <si>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</si>
  <si>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</si>
  <si>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</si>
  <si>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</si>
  <si>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</si>
  <si>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</si>
  <si>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</si>
  <si>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</si>
  <si>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</si>
  <si>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</si>
  <si>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</si>
  <si>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</si>
  <si>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</si>
  <si>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</si>
  <si>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</si>
  <si>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</si>
  <si>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</si>
  <si>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</si>
  <si>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</si>
  <si>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</si>
  <si>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</si>
  <si>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</si>
  <si>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</si>
  <si>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</si>
  <si>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</si>
  <si>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</si>
  <si>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</si>
  <si>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</si>
  <si>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</si>
  <si>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</si>
  <si>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</si>
  <si>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</si>
  <si>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</si>
  <si>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</si>
  <si>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</si>
  <si>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</si>
  <si>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</si>
  <si>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</si>
  <si>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</si>
  <si>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</si>
  <si>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</si>
  <si>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</si>
  <si>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</si>
  <si>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</si>
  <si>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</si>
  <si>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</si>
  <si>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</si>
  <si>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</si>
  <si>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</si>
  <si>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</si>
  <si>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</si>
  <si>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</si>
  <si>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</si>
  <si>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</si>
  <si>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</si>
  <si>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</si>
  <si>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</si>
  <si>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</si>
  <si>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</si>
  <si>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</si>
  <si>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</si>
  <si>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</si>
  <si>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</si>
  <si>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</si>
  <si>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</si>
  <si>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</si>
  <si>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</si>
  <si>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</si>
  <si>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</si>
  <si>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</si>
  <si>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</si>
  <si>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</si>
  <si>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</si>
  <si>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</si>
  <si>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</si>
  <si>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</si>
  <si>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</si>
  <si>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</si>
  <si>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</si>
  <si>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</si>
  <si>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</si>
  <si>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</si>
  <si>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</si>
  <si>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</si>
  <si>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</si>
  <si>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</si>
  <si>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</si>
  <si>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</si>
  <si>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</si>
  <si>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</si>
  <si>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</si>
  <si>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</si>
  <si>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</si>
  <si>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</si>
  <si>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</si>
  <si>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</si>
  <si>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</si>
  <si>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</si>
  <si>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</si>
  <si>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</si>
  <si>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</si>
  <si>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</si>
  <si>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</si>
  <si>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</si>
  <si>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</si>
  <si>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</si>
  <si>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</si>
  <si>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</si>
  <si>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</si>
  <si>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</si>
  <si>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</si>
  <si>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</si>
  <si>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</si>
  <si>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</si>
  <si>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</si>
  <si>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</si>
  <si>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</si>
  <si>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</si>
  <si>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</si>
  <si>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</si>
  <si>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</si>
  <si>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</si>
  <si>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</si>
  <si>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</si>
  <si>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</si>
  <si>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</si>
  <si>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</si>
  <si>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</si>
  <si>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</si>
  <si>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</si>
  <si>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</si>
  <si>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</si>
  <si>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</si>
  <si>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</si>
  <si>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</si>
  <si>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</si>
  <si>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</si>
  <si>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</si>
  <si>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</si>
  <si>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</si>
  <si>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</si>
  <si>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</si>
  <si>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</si>
  <si>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</si>
  <si>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</si>
  <si>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</si>
  <si>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</si>
  <si>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</si>
  <si>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</si>
  <si>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</si>
  <si>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</si>
  <si>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</si>
  <si>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</si>
  <si>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</si>
  <si>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</si>
  <si>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</si>
  <si>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</si>
  <si>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</si>
  <si>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</si>
  <si>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</si>
  <si>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</si>
  <si>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</si>
  <si>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</si>
  <si>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</si>
  <si>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</si>
  <si>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</si>
  <si>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</si>
  <si>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</si>
  <si>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</si>
  <si>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</si>
  <si>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</si>
  <si>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</si>
  <si>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</si>
  <si>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</si>
  <si>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</si>
  <si>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</si>
  <si>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</si>
  <si>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</si>
  <si>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</si>
  <si>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</si>
  <si>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</si>
  <si>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</si>
  <si>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</si>
  <si>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</si>
  <si>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</si>
  <si>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</si>
  <si>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</si>
  <si>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</si>
  <si>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</si>
  <si>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</si>
  <si>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</si>
  <si>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</si>
  <si>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</si>
  <si>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</si>
  <si>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</si>
  <si>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</si>
  <si>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</si>
  <si>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</si>
  <si>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</si>
  <si>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</si>
  <si>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</si>
  <si>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</si>
  <si>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</si>
  <si>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</si>
  <si>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</si>
  <si>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</si>
  <si>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</si>
  <si>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</si>
  <si>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</si>
  <si>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</si>
  <si>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</si>
  <si>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</si>
  <si>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</si>
  <si>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</si>
  <si>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</si>
  <si>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</si>
  <si>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</si>
  <si>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</si>
  <si>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</si>
  <si>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</si>
  <si>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</si>
  <si>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</si>
  <si>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</si>
  <si>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</si>
  <si>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</si>
  <si>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</si>
  <si>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</si>
  <si>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</si>
  <si>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</si>
  <si>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</si>
  <si>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</si>
  <si>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</si>
  <si>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</si>
  <si>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</si>
  <si>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</si>
  <si>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</si>
  <si>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</si>
  <si>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</si>
  <si>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</si>
  <si>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</si>
  <si>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</si>
  <si>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</si>
  <si>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</si>
  <si>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</si>
  <si>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</si>
  <si>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</si>
  <si>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</si>
  <si>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</si>
  <si>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</si>
  <si>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</si>
  <si>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</si>
  <si>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</si>
  <si>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</si>
  <si>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</si>
  <si>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</si>
  <si>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</si>
  <si>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</si>
  <si>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</si>
  <si>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</si>
  <si>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</si>
  <si>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</si>
  <si>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</si>
  <si>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</si>
  <si>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</si>
  <si>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</si>
  <si>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</si>
  <si>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</si>
  <si>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</si>
  <si>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</si>
  <si>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</si>
  <si>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</si>
  <si>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</si>
  <si>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</si>
  <si>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</si>
  <si>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</si>
  <si>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</si>
  <si>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</si>
  <si>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</si>
  <si>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</si>
  <si>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</si>
  <si>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</si>
  <si>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</si>
  <si>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</si>
  <si>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</si>
  <si>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</si>
  <si>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</si>
  <si>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</si>
  <si>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</si>
  <si>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</si>
  <si>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</si>
  <si>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</si>
  <si>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</si>
  <si>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</si>
  <si>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</si>
  <si>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</si>
  <si>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</si>
  <si>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</si>
  <si>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</si>
  <si>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</si>
  <si>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</si>
  <si>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</si>
  <si>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</si>
  <si>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</si>
  <si>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</si>
  <si>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</si>
  <si>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</si>
  <si>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</si>
  <si>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</si>
  <si>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</si>
  <si>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</si>
  <si>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</si>
  <si>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</si>
  <si>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</si>
  <si>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</si>
  <si>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</si>
  <si>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</si>
  <si>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</si>
  <si>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</si>
  <si>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</si>
  <si>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</si>
  <si>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</si>
  <si>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</si>
  <si>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</si>
  <si>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</si>
  <si>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</si>
  <si>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</si>
  <si>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</si>
  <si>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</si>
  <si>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</si>
  <si>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</si>
  <si>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</si>
  <si>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</si>
  <si>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</si>
  <si>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</si>
  <si>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</si>
  <si>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</si>
  <si>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</si>
  <si>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</si>
  <si>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</si>
  <si>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</si>
  <si>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</si>
  <si>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</si>
  <si>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</si>
  <si>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</si>
  <si>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</si>
  <si>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</si>
  <si>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</si>
  <si>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</si>
  <si>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</si>
  <si>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</si>
  <si>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</si>
  <si>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</si>
  <si>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</si>
  <si>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</si>
  <si>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</si>
  <si>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</si>
  <si>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</si>
  <si>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</si>
  <si>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</si>
  <si>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</si>
  <si>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</si>
  <si>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</si>
  <si>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</si>
  <si>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</si>
  <si>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</si>
  <si>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</si>
  <si>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</si>
  <si>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</si>
  <si>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</si>
  <si>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</si>
  <si>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</si>
  <si>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</si>
  <si>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</si>
  <si>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</si>
  <si>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</si>
  <si>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</si>
  <si>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</si>
  <si>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</si>
  <si>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</si>
  <si>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</si>
  <si>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</si>
  <si>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</si>
  <si>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</si>
  <si>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</si>
  <si>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</si>
  <si>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</si>
  <si>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</si>
  <si>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</si>
  <si>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</si>
  <si>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</si>
  <si>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</si>
  <si>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</si>
  <si>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</si>
  <si>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</si>
  <si>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</si>
  <si>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</si>
  <si>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</si>
  <si>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</si>
  <si>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</si>
  <si>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</si>
  <si>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</si>
  <si>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</si>
  <si>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</si>
  <si>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</si>
  <si>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</si>
  <si>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</si>
  <si>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</si>
  <si>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</si>
  <si>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</si>
  <si>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</si>
  <si>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</si>
  <si>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</si>
  <si>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</si>
  <si>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</si>
  <si>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</si>
  <si>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</si>
  <si>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</si>
  <si>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</si>
  <si>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</si>
  <si>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</si>
  <si>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</si>
  <si>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</si>
  <si>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</si>
  <si>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</si>
  <si>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</si>
  <si>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</si>
  <si>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</si>
  <si>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</si>
  <si>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</si>
  <si>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</si>
  <si>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</si>
  <si>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</si>
  <si>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</si>
  <si>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</si>
  <si>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</si>
  <si>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</si>
  <si>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</si>
  <si>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</si>
  <si>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</si>
  <si>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</si>
  <si>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</si>
  <si>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</si>
  <si>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</si>
  <si>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</si>
  <si>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</si>
  <si>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</si>
  <si>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</si>
  <si>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</si>
  <si>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</si>
  <si>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</si>
  <si>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</si>
  <si>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</si>
  <si>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</si>
  <si>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</si>
  <si>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</si>
  <si>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</si>
  <si>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</si>
  <si>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</si>
  <si>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</si>
  <si>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</si>
  <si>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</si>
  <si>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</si>
  <si>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</si>
  <si>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</si>
  <si>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</si>
  <si>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</si>
  <si>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</si>
  <si>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</si>
  <si>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</si>
  <si>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</si>
  <si>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</si>
  <si>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</si>
  <si>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</si>
  <si>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</si>
  <si>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</si>
  <si>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</si>
  <si>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</si>
  <si>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</si>
  <si>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</si>
  <si>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</si>
  <si>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</si>
  <si>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</si>
  <si>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</si>
  <si>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</si>
  <si>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</si>
  <si>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</si>
  <si>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</si>
  <si>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</si>
  <si>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</si>
  <si>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</si>
  <si>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</si>
  <si>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</si>
  <si>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</si>
  <si>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</si>
  <si>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</si>
  <si>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</si>
  <si>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</si>
  <si>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</si>
  <si>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</si>
  <si>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</si>
  <si>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</si>
  <si>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</si>
  <si>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</si>
  <si>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</si>
  <si>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</si>
  <si>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</si>
  <si>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</si>
  <si>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</si>
  <si>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</si>
  <si>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</si>
  <si>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</si>
  <si>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</si>
  <si>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</si>
  <si>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</si>
  <si>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</si>
  <si>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</si>
  <si>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</si>
  <si>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</si>
  <si>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</si>
  <si>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</si>
  <si>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</si>
  <si>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</si>
  <si>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</si>
  <si>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</si>
  <si>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</si>
  <si>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</si>
  <si>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</si>
  <si>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</si>
  <si>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</si>
  <si>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</si>
  <si>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</si>
  <si>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</si>
  <si>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</si>
  <si>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</si>
  <si>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</si>
  <si>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</si>
  <si>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</si>
  <si>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</si>
  <si>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</si>
  <si>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</si>
  <si>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</si>
  <si>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</si>
  <si>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</si>
  <si>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</si>
  <si>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</si>
  <si>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</si>
  <si>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</si>
  <si>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</si>
  <si>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</si>
  <si>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</si>
  <si>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</si>
  <si>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</si>
  <si>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</si>
  <si>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</si>
  <si>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</si>
  <si>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</si>
  <si>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</si>
  <si>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</si>
  <si>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</si>
  <si>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</si>
  <si>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</si>
  <si>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</si>
  <si>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</si>
  <si>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</si>
  <si>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</si>
  <si>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</si>
  <si>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</si>
  <si>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</si>
  <si>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</si>
  <si>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</si>
  <si>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</si>
  <si>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</si>
  <si>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</si>
  <si>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</si>
  <si>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</si>
  <si>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</si>
  <si>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</si>
  <si>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</si>
  <si>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</si>
  <si>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</si>
  <si>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</si>
  <si>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</si>
  <si>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</si>
  <si>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</si>
  <si>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</si>
  <si>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</si>
  <si>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</si>
  <si>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</si>
  <si>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</si>
  <si>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</si>
  <si>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</si>
  <si>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</si>
  <si>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</si>
  <si>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</si>
  <si>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</si>
  <si>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</si>
  <si>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</si>
  <si>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</si>
  <si>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</si>
  <si>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</si>
  <si>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</si>
  <si>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</si>
  <si>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</si>
  <si>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</si>
  <si>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</si>
  <si>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</si>
  <si>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</si>
  <si>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</si>
  <si>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</si>
  <si>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</si>
  <si>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</si>
  <si>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</si>
  <si>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</si>
  <si>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</si>
  <si>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</si>
  <si>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</si>
  <si>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</si>
  <si>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</si>
  <si>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</si>
  <si>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</si>
  <si>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</si>
  <si>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</si>
  <si>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</si>
  <si>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</si>
  <si>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</si>
  <si>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</si>
  <si>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</si>
  <si>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</si>
  <si>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</si>
  <si>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</si>
  <si>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</si>
  <si>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</si>
  <si>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</si>
  <si>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</si>
  <si>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</si>
  <si>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</si>
  <si>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</si>
  <si>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</si>
  <si>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</si>
  <si>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</si>
  <si>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</si>
  <si>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</si>
  <si>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</si>
  <si>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</si>
  <si>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</si>
  <si>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</si>
  <si>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</si>
  <si>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</si>
  <si>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</si>
  <si>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</si>
  <si>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</si>
  <si>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</si>
  <si>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</si>
  <si>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</si>
  <si>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</si>
  <si>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</si>
  <si>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</si>
  <si>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</si>
  <si>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</si>
  <si>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</si>
  <si>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</si>
  <si>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</si>
  <si>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</si>
  <si>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</si>
  <si>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</si>
  <si>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</si>
  <si>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</si>
  <si>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</si>
  <si>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</si>
  <si>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</si>
  <si>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</si>
  <si>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</si>
  <si>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</si>
  <si>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</si>
  <si>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</si>
  <si>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</si>
  <si>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</si>
  <si>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</si>
  <si>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</si>
  <si>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</si>
  <si>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</si>
  <si>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</si>
  <si>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</si>
  <si>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</si>
  <si>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</si>
  <si>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</si>
  <si>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</si>
  <si>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</si>
  <si>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</si>
  <si>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</si>
  <si>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</si>
  <si>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</si>
  <si>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</si>
  <si>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</si>
  <si>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</si>
  <si>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</si>
  <si>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</si>
  <si>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</si>
  <si>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</si>
  <si>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</si>
  <si>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</si>
  <si>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</si>
  <si>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</si>
  <si>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</si>
  <si>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</si>
  <si>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</si>
  <si>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</si>
  <si>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</si>
  <si>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</si>
  <si>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</si>
  <si>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</si>
  <si>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</si>
  <si>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</si>
  <si>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</si>
  <si>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</si>
  <si>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</si>
  <si>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</si>
  <si>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</si>
  <si>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</si>
  <si>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</si>
  <si>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</si>
  <si>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</si>
  <si>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</si>
  <si>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</si>
  <si>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</si>
  <si>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</si>
  <si>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</si>
  <si>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</si>
  <si>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</si>
  <si>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</si>
  <si>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</si>
  <si>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</si>
  <si>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</si>
  <si>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</si>
  <si>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</si>
  <si>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</si>
  <si>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</si>
  <si>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</si>
  <si>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</si>
  <si>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</si>
  <si>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</si>
  <si>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</si>
  <si>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</si>
  <si>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</si>
  <si>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</si>
  <si>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</si>
  <si>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</si>
  <si>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</si>
  <si>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</si>
  <si>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</si>
  <si>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</si>
  <si>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</si>
  <si>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</si>
  <si>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</si>
  <si>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</si>
  <si>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</si>
  <si>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</si>
  <si>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</si>
  <si>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</si>
  <si>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</si>
  <si>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</si>
  <si>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</si>
  <si>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</si>
  <si>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</si>
  <si>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</si>
  <si>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</si>
  <si>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</si>
  <si>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</si>
  <si>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</si>
  <si>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</si>
  <si>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</si>
  <si>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</si>
  <si>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</si>
  <si>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</si>
  <si>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</si>
  <si>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</si>
  <si>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</si>
  <si>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</si>
  <si>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</si>
  <si>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</si>
  <si>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</si>
  <si>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</si>
  <si>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</si>
  <si>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</si>
  <si>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</si>
  <si>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</si>
  <si>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</si>
  <si>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</si>
  <si>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</si>
  <si>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</si>
  <si>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</si>
  <si>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</si>
  <si>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</si>
  <si>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</si>
  <si>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</si>
  <si>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</si>
  <si>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</si>
  <si>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</si>
  <si>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</si>
  <si>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</si>
  <si>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</si>
  <si>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</si>
  <si>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</si>
  <si>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</si>
  <si>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</si>
  <si>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</si>
  <si>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</si>
  <si>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</si>
  <si>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</si>
  <si>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</si>
  <si>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</si>
  <si>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</si>
  <si>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</si>
  <si>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</si>
  <si>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</si>
  <si>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</si>
  <si>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</si>
  <si>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</si>
  <si>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</si>
  <si>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</si>
  <si>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</si>
  <si>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</si>
  <si>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</si>
  <si>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</si>
  <si>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</si>
  <si>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</si>
  <si>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</si>
  <si>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</si>
  <si>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</si>
  <si>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</si>
  <si>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</si>
  <si>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</si>
  <si>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</si>
  <si>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</si>
  <si>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</si>
  <si>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</si>
  <si>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</si>
  <si>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</si>
  <si>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</si>
  <si>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</si>
  <si>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</si>
  <si>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</si>
  <si>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</si>
  <si>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</si>
  <si>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</si>
  <si>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</si>
  <si>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</si>
  <si>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</si>
  <si>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</si>
  <si>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</si>
  <si>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</si>
  <si>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</si>
  <si>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</si>
  <si>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</si>
  <si>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</si>
  <si>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</si>
  <si>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</si>
  <si>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</si>
  <si>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</si>
  <si>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</si>
  <si>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</si>
  <si>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</si>
  <si>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</si>
  <si>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</si>
  <si>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</si>
  <si>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</si>
  <si>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</si>
  <si>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</si>
  <si>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</si>
  <si>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</si>
  <si>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</si>
  <si>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</si>
  <si>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</si>
  <si>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</si>
  <si>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</si>
  <si>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</si>
  <si>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</si>
  <si>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</si>
  <si>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</si>
  <si>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</si>
  <si>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</si>
  <si>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</si>
  <si>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</si>
  <si>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</si>
  <si>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</si>
  <si>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</si>
  <si>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</si>
  <si>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</si>
  <si>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</si>
  <si>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</si>
  <si>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</si>
  <si>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</si>
  <si>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</si>
  <si>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</si>
  <si>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</si>
  <si>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</si>
  <si>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</si>
  <si>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</si>
  <si>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</si>
  <si>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</si>
  <si>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</si>
  <si>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</si>
  <si>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</si>
  <si>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</si>
  <si>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</si>
  <si>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</si>
  <si>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</si>
  <si>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</si>
  <si>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</si>
  <si>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</si>
  <si>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</si>
  <si>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</si>
  <si>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</si>
  <si>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</si>
  <si>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</si>
  <si>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</si>
  <si>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</si>
  <si>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</si>
  <si>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</si>
  <si>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</si>
  <si>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</si>
  <si>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</si>
  <si>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</si>
  <si>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</si>
  <si>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</si>
  <si>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</si>
  <si>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</si>
  <si>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</si>
  <si>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</si>
  <si>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</si>
  <si>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</si>
  <si>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</si>
  <si>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</si>
  <si>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</si>
  <si>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</si>
  <si>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</si>
  <si>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</si>
  <si>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</si>
  <si>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</si>
  <si>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</si>
  <si>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</si>
  <si>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</si>
  <si>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</si>
  <si>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</si>
  <si>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</si>
  <si>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</si>
  <si>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</si>
  <si>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</si>
  <si>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</si>
  <si>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</si>
  <si>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</si>
  <si>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</si>
  <si>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</si>
  <si>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</si>
  <si>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</si>
  <si>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</si>
  <si>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</si>
  <si>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</si>
  <si>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</si>
  <si>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</si>
  <si>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</si>
  <si>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</si>
  <si>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</si>
  <si>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</si>
  <si>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</si>
  <si>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</si>
  <si>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</si>
  <si>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</si>
  <si>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</si>
  <si>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</si>
  <si>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</si>
  <si>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</si>
  <si>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</si>
  <si>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</si>
  <si>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</si>
  <si>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</si>
  <si>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</si>
  <si>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</si>
  <si>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</si>
  <si>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</si>
  <si>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</si>
  <si>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</si>
  <si>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</si>
  <si>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</si>
  <si>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</si>
  <si>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</si>
  <si>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</si>
  <si>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</si>
  <si>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</si>
  <si>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</si>
  <si>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</si>
  <si>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</si>
  <si>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</si>
  <si>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</si>
  <si>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</si>
  <si>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</si>
  <si>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</si>
  <si>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</si>
  <si>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</si>
  <si>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</si>
  <si>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</si>
  <si>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</si>
  <si>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</si>
  <si>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</si>
  <si>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</si>
  <si>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</si>
  <si>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</si>
  <si>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</si>
  <si>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</si>
  <si>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</si>
  <si>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</si>
  <si>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</si>
  <si>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</si>
  <si>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</si>
  <si>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</si>
  <si>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</si>
  <si>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</si>
  <si>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</si>
  <si>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</si>
  <si>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</si>
  <si>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</si>
  <si>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</si>
  <si>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</si>
  <si>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</si>
  <si>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</si>
  <si>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</si>
  <si>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</si>
  <si>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</si>
  <si>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</si>
  <si>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</si>
  <si>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</si>
  <si>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</si>
  <si>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</si>
  <si>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</si>
  <si>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</si>
  <si>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</si>
  <si>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</si>
  <si>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</si>
  <si>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</si>
  <si>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</si>
  <si>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</si>
  <si>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</si>
  <si>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</si>
  <si>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</si>
  <si>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</si>
  <si>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</si>
  <si>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</si>
  <si>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</si>
  <si>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</si>
  <si>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</si>
  <si>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</si>
  <si>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</si>
  <si>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</si>
  <si>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</si>
  <si>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</si>
  <si>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</si>
  <si>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</si>
  <si>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</si>
  <si>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</si>
  <si>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</si>
  <si>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</si>
  <si>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</si>
  <si>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</si>
  <si>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</si>
  <si>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</si>
  <si>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</si>
  <si>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</si>
  <si>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</si>
  <si>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</si>
  <si>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</si>
  <si>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</si>
  <si>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</si>
  <si>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</si>
  <si>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</si>
  <si>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</si>
  <si>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</si>
  <si>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</si>
  <si>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</si>
  <si>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</si>
  <si>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</si>
  <si>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</si>
  <si>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</si>
  <si>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</si>
  <si>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</si>
  <si>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</si>
  <si>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</si>
  <si>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</si>
  <si>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</si>
  <si>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</si>
  <si>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</si>
  <si>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</si>
  <si>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</si>
  <si>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</si>
  <si>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</si>
  <si>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</si>
  <si>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</si>
  <si>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</si>
  <si>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</si>
  <si>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</si>
  <si>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</si>
  <si>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</si>
  <si>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</si>
  <si>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</si>
  <si>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</si>
  <si>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</si>
  <si>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</si>
  <si>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</si>
  <si>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</si>
  <si>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</si>
  <si>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</si>
  <si>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</si>
  <si>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</si>
  <si>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</si>
  <si>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</si>
  <si>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</si>
  <si>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</si>
  <si>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</si>
  <si>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</si>
  <si>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</si>
  <si>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</si>
  <si>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</si>
  <si>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</si>
  <si>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</si>
  <si>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</si>
  <si>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</si>
  <si>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</si>
  <si>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</si>
  <si>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</si>
  <si>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</si>
  <si>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</si>
  <si>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</si>
  <si>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</si>
  <si>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</si>
  <si>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</si>
  <si>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</si>
  <si>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</si>
  <si>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</si>
  <si>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</si>
  <si>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</si>
  <si>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</si>
  <si>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</si>
  <si>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</si>
  <si>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</si>
  <si>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</si>
  <si>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</si>
  <si>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</si>
  <si>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</si>
  <si>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</si>
  <si>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</si>
  <si>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</si>
  <si>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</si>
  <si>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</si>
  <si>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</si>
  <si>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</si>
  <si>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</si>
  <si>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</si>
  <si>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</si>
  <si>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</si>
  <si>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</si>
  <si>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</si>
  <si>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</si>
  <si>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</si>
  <si>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</si>
  <si>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</si>
  <si>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</si>
  <si>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</si>
  <si>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</si>
  <si>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</si>
  <si>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</si>
  <si>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</si>
  <si>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</si>
  <si>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</si>
  <si>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</si>
  <si>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</si>
  <si>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</si>
  <si>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</si>
  <si>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</si>
  <si>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</si>
  <si>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</si>
  <si>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</si>
  <si>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</si>
  <si>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</si>
  <si>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</si>
  <si>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</si>
  <si>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</si>
  <si>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</si>
  <si>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</si>
  <si>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</si>
  <si>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</si>
  <si>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</si>
  <si>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</si>
  <si>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</si>
  <si>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</si>
  <si>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</si>
  <si>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</si>
  <si>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</si>
  <si>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</si>
  <si>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</si>
  <si>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</si>
  <si>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</si>
  <si>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</si>
  <si>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</si>
  <si>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</si>
  <si>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</si>
  <si>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</si>
  <si>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</si>
  <si>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</si>
  <si>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</si>
  <si>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</si>
  <si>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</si>
  <si>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</si>
  <si>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</si>
  <si>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</si>
  <si>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</si>
  <si>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</si>
  <si>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</si>
  <si>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</si>
  <si>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</si>
  <si>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</si>
  <si>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</si>
  <si>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</si>
  <si>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</si>
  <si>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</si>
  <si>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</si>
  <si>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</si>
  <si>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</si>
  <si>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</si>
  <si>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</si>
  <si>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</si>
  <si>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</si>
  <si>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</si>
  <si>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</si>
  <si>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</si>
  <si>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</si>
  <si>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</si>
  <si>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</si>
  <si>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</si>
  <si>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</si>
  <si>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</si>
  <si>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</si>
  <si>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</si>
  <si>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</si>
  <si>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</si>
  <si>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</si>
  <si>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</si>
  <si>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</si>
  <si>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</si>
  <si>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</si>
  <si>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</si>
  <si>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</si>
  <si>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</si>
  <si>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</si>
  <si>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</si>
  <si>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</si>
  <si>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</si>
  <si>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</si>
  <si>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</si>
  <si>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</si>
  <si>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</si>
  <si>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</si>
  <si>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</si>
  <si>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</si>
  <si>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</si>
  <si>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</si>
  <si>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</si>
  <si>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</si>
  <si>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</si>
  <si>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</si>
  <si>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</si>
  <si>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</si>
  <si>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</si>
  <si>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</si>
  <si>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</si>
  <si>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</si>
  <si>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</si>
  <si>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</si>
  <si>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</si>
  <si>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</si>
  <si>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</si>
  <si>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</si>
  <si>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</si>
  <si>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</si>
  <si>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</si>
  <si>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</si>
  <si>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</si>
  <si>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</si>
  <si>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</si>
  <si>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</si>
  <si>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</si>
  <si>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</si>
  <si>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</si>
  <si>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</si>
  <si>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</si>
  <si>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</si>
  <si>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</si>
  <si>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</si>
  <si>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</si>
  <si>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</si>
  <si>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</si>
  <si>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</si>
  <si>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</si>
  <si>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</si>
  <si>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</si>
  <si>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</si>
  <si>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</si>
  <si>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</si>
  <si>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</si>
  <si>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</si>
  <si>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</si>
  <si>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</si>
  <si>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</si>
  <si>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</si>
  <si>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</si>
  <si>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</si>
  <si>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</si>
  <si>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</si>
  <si>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</si>
  <si>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</si>
  <si>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</si>
  <si>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</si>
  <si>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</si>
  <si>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</si>
  <si>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</si>
  <si>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</si>
  <si>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</si>
  <si>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</si>
  <si>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</si>
  <si>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</si>
  <si>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</si>
  <si>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</si>
  <si>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</si>
  <si>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</si>
  <si>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</si>
  <si>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</si>
  <si>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</si>
  <si>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</si>
  <si>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</si>
  <si>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</si>
  <si>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</si>
  <si>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</si>
  <si>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</si>
  <si>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</si>
  <si>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</si>
  <si>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</si>
  <si>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</si>
  <si>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</si>
  <si>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</si>
  <si>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</si>
  <si>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</si>
  <si>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</si>
  <si>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</si>
  <si>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</si>
  <si>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</si>
  <si>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</si>
  <si>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</si>
  <si>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</si>
  <si>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</si>
  <si>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</si>
  <si>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</si>
  <si>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</si>
  <si>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</si>
  <si>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</si>
  <si>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</si>
  <si>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</si>
  <si>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</si>
  <si>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</si>
  <si>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</si>
  <si>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</si>
  <si>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</si>
  <si>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</si>
  <si>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</si>
  <si>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</si>
  <si>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</si>
  <si>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</si>
  <si>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</si>
  <si>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</si>
  <si>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</si>
  <si>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</si>
  <si>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</si>
  <si>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</si>
  <si>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</si>
  <si>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</si>
  <si>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</si>
  <si>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</si>
  <si>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</si>
  <si>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</si>
  <si>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</si>
  <si>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</si>
  <si>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</si>
  <si>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</si>
  <si>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</si>
  <si>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</si>
  <si>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</si>
  <si>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</si>
  <si>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</si>
  <si>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</si>
  <si>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</si>
  <si>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</si>
  <si>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</si>
  <si>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</si>
  <si>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</si>
  <si>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</si>
  <si>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</si>
  <si>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</si>
  <si>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</si>
  <si>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</si>
  <si>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</si>
  <si>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</si>
  <si>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</si>
  <si>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</si>
  <si>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</si>
  <si>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</si>
  <si>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</si>
  <si>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</si>
  <si>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</si>
  <si>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</si>
  <si>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</si>
  <si>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</si>
  <si>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</si>
  <si>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</si>
  <si>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</si>
  <si>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</si>
  <si>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</si>
  <si>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</si>
  <si>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</si>
  <si>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</si>
  <si>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</si>
  <si>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</si>
  <si>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</si>
  <si>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</si>
  <si>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</si>
  <si>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</si>
  <si>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</si>
  <si>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</si>
  <si>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</si>
  <si>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</si>
  <si>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</si>
  <si>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</si>
  <si>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</si>
  <si>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</si>
  <si>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</si>
  <si>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</si>
  <si>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</si>
  <si>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</si>
  <si>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</si>
  <si>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</si>
  <si>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</si>
  <si>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</si>
  <si>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</si>
  <si>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</si>
  <si>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</si>
  <si>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</si>
  <si>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</si>
  <si>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</si>
  <si>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</si>
  <si>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</si>
  <si>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</si>
  <si>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</si>
  <si>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</si>
  <si>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</si>
  <si>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</si>
  <si>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</si>
  <si>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</si>
  <si>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</si>
  <si>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</si>
  <si>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</si>
  <si>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</si>
  <si>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</si>
  <si>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</si>
  <si>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</si>
  <si>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</si>
  <si>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</si>
  <si>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</si>
  <si>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</si>
  <si>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</si>
  <si>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</si>
  <si>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</si>
  <si>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</si>
  <si>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</si>
  <si>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</si>
  <si>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</si>
  <si>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</si>
  <si>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</si>
  <si>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</si>
  <si>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</si>
  <si>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</si>
  <si>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</si>
  <si>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</si>
  <si>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</si>
  <si>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</si>
  <si>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</si>
  <si>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</si>
  <si>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</si>
  <si>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</si>
  <si>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</si>
  <si>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</si>
  <si>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</si>
  <si>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</si>
  <si>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</si>
  <si>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</si>
  <si>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</si>
  <si>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</si>
  <si>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</si>
  <si>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</si>
  <si>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</si>
  <si>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</si>
  <si>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</si>
  <si>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</si>
  <si>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</si>
  <si>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</si>
  <si>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</si>
  <si>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</si>
  <si>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</si>
  <si>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</si>
  <si>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</si>
  <si>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</si>
  <si>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</si>
  <si>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</si>
  <si>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</si>
  <si>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</si>
  <si>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</si>
  <si>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</si>
  <si>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</si>
  <si>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</si>
  <si>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</si>
  <si>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</si>
  <si>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</si>
  <si>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</si>
  <si>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</si>
  <si>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</si>
  <si>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</si>
  <si>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</si>
  <si>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</si>
  <si>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</si>
  <si>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</si>
  <si>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</si>
  <si>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</si>
  <si>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</si>
  <si>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</si>
  <si>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</si>
  <si>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</si>
  <si>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</si>
  <si>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</si>
  <si>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</si>
  <si>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</si>
  <si>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</si>
  <si>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</si>
  <si>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</si>
  <si>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</si>
  <si>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</si>
  <si>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</si>
  <si>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</si>
  <si>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</si>
  <si>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</si>
  <si>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</si>
  <si>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</si>
  <si>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</si>
  <si>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</si>
  <si>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</si>
  <si>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</si>
  <si>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</si>
  <si>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</si>
  <si>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</si>
  <si>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</si>
  <si>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</si>
  <si>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</si>
  <si>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</si>
  <si>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</si>
  <si>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</si>
  <si>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</si>
  <si>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</si>
  <si>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</si>
  <si>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</si>
  <si>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</si>
  <si>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</si>
  <si>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</si>
  <si>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</si>
  <si>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</si>
  <si>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</si>
  <si>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</si>
  <si>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</si>
  <si>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</si>
  <si>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</si>
  <si>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</si>
  <si>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</si>
  <si>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</si>
  <si>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</si>
  <si>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</si>
  <si>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</si>
  <si>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</si>
  <si>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</si>
  <si>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</si>
  <si>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</si>
  <si>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</si>
  <si>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</si>
  <si>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</si>
  <si>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</si>
  <si>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</si>
  <si>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</si>
  <si>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</si>
  <si>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</si>
  <si>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</si>
  <si>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</si>
  <si>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</si>
  <si>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</si>
  <si>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</si>
  <si>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</si>
  <si>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</si>
  <si>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</si>
  <si>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</si>
  <si>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</si>
  <si>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</si>
  <si>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</si>
  <si>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</si>
  <si>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</si>
  <si>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</si>
  <si>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</si>
  <si>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</si>
  <si>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</si>
  <si>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</si>
  <si>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</si>
  <si>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</si>
  <si>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</si>
  <si>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</si>
  <si>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</si>
  <si>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</si>
  <si>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</si>
  <si>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</si>
  <si>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</si>
  <si>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</si>
  <si>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</si>
  <si>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</si>
  <si>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</si>
  <si>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</si>
  <si>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</si>
  <si>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</si>
  <si>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</si>
  <si>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</si>
  <si>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</si>
  <si>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</si>
  <si>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</si>
  <si>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</si>
  <si>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</si>
  <si>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</si>
  <si>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</si>
  <si>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</si>
  <si>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</si>
  <si>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</si>
  <si>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</si>
  <si>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</si>
  <si>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</si>
  <si>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</si>
  <si>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</si>
  <si>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</si>
  <si>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</si>
  <si>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</si>
  <si>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</si>
  <si>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</si>
  <si>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</si>
  <si>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</si>
  <si>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</si>
  <si>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</si>
  <si>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</si>
  <si>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</si>
  <si>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</si>
  <si>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</si>
  <si>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</si>
  <si>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</si>
  <si>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</si>
  <si>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</si>
  <si>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</si>
  <si>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</si>
  <si>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</si>
  <si>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</si>
  <si>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</si>
  <si>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</si>
  <si>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</si>
  <si>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</si>
  <si>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</si>
  <si>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</si>
  <si>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</si>
  <si>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</si>
  <si>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</si>
  <si>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</si>
  <si>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</si>
  <si>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</si>
  <si>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</si>
  <si>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</si>
  <si>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</si>
  <si>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</si>
  <si>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</si>
  <si>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</si>
  <si>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</si>
  <si>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</si>
  <si>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</si>
  <si>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</si>
  <si>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</si>
  <si>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</si>
  <si>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</si>
  <si>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</si>
  <si>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</si>
  <si>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</si>
  <si>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</si>
  <si>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</si>
  <si>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</si>
  <si>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</si>
  <si>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</si>
  <si>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</si>
  <si>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</si>
  <si>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</si>
  <si>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</si>
  <si>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</si>
  <si>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</si>
  <si>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</si>
  <si>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</si>
  <si>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</si>
  <si>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</si>
  <si>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</si>
  <si>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</si>
  <si>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</si>
  <si>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</si>
  <si>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</si>
  <si>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</si>
  <si>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</si>
  <si>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</si>
  <si>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</si>
  <si>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</si>
  <si>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</si>
  <si>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</si>
  <si>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</si>
  <si>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</si>
  <si>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</si>
  <si>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</si>
  <si>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</si>
  <si>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</si>
  <si>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</si>
  <si>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</si>
  <si>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</si>
  <si>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</si>
  <si>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</si>
  <si>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</si>
  <si>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</si>
  <si>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</si>
  <si>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</si>
  <si>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</si>
  <si>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</si>
  <si>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</si>
  <si>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</si>
  <si>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</si>
  <si>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</si>
  <si>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</si>
  <si>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</si>
  <si>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</si>
  <si>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</si>
  <si>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</si>
  <si>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</si>
  <si>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</si>
  <si>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</si>
  <si>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</si>
  <si>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</si>
  <si>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</si>
  <si>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</si>
  <si>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</si>
  <si>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</si>
  <si>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</si>
  <si>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</si>
  <si>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</si>
  <si>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</si>
  <si>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</si>
  <si>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</si>
  <si>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</si>
  <si>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</si>
  <si>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</si>
  <si>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</si>
  <si>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</si>
  <si>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</si>
  <si>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</si>
  <si>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</si>
  <si>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</si>
  <si>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</si>
  <si>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</si>
  <si>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</si>
  <si>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</si>
  <si>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</si>
  <si>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</si>
  <si>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</si>
  <si>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</si>
  <si>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</si>
  <si>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</si>
  <si>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</si>
  <si>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</si>
  <si>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</si>
  <si>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</si>
  <si>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</si>
  <si>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</si>
  <si>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</si>
  <si>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</si>
  <si>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</si>
  <si>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</si>
  <si>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</si>
  <si>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</si>
  <si>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</si>
  <si>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</si>
  <si>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</si>
  <si>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</si>
  <si>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</si>
  <si>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</si>
  <si>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</si>
  <si>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</si>
  <si>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</si>
  <si>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</si>
  <si>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</si>
  <si>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</si>
  <si>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</si>
  <si>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</si>
  <si>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</si>
  <si>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</si>
  <si>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</si>
  <si>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</si>
  <si>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</si>
  <si>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</si>
  <si>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</si>
  <si>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</si>
  <si>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</si>
  <si>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</si>
  <si>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</si>
  <si>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</si>
  <si>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</si>
  <si>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</si>
  <si>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</si>
  <si>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</si>
  <si>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</si>
  <si>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</si>
  <si>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</si>
  <si>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</si>
  <si>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</si>
  <si>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</si>
  <si>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</si>
  <si>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</si>
  <si>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</si>
  <si>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</si>
  <si>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</si>
  <si>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</si>
  <si>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</si>
  <si>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</si>
  <si>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</si>
  <si>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</si>
  <si>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</si>
  <si>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</si>
  <si>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</si>
  <si>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</si>
  <si>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</si>
  <si>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</si>
  <si>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</si>
  <si>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</si>
  <si>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</si>
  <si>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</si>
  <si>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</si>
  <si>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</si>
  <si>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</si>
  <si>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</si>
  <si>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</si>
  <si>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</si>
  <si>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</si>
  <si>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</si>
  <si>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</si>
  <si>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</si>
  <si>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</si>
  <si>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</si>
  <si>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</si>
  <si>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</si>
  <si>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</si>
  <si>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</si>
  <si>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</si>
  <si>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</si>
  <si>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</si>
  <si>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</si>
  <si>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</si>
  <si>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</si>
  <si>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</si>
  <si>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</si>
  <si>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</si>
  <si>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</si>
  <si>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</si>
  <si>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</si>
  <si>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</si>
  <si>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</si>
  <si>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</si>
  <si>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</si>
  <si>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</si>
  <si>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</si>
  <si>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</si>
  <si>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</si>
  <si>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</si>
  <si>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</si>
  <si>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</si>
  <si>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</si>
  <si>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</si>
  <si>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</si>
  <si>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</si>
  <si>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</si>
  <si>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</si>
  <si>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</si>
  <si>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</si>
  <si>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</si>
  <si>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</si>
  <si>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</si>
  <si>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</si>
  <si>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</si>
  <si>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</si>
  <si>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</si>
  <si>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</si>
  <si>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</si>
  <si>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</si>
  <si>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</si>
  <si>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</si>
  <si>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</si>
  <si>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</si>
  <si>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</si>
  <si>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</si>
  <si>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</si>
  <si>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</si>
  <si>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</si>
  <si>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</si>
  <si>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</si>
  <si>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</si>
  <si>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</si>
  <si>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</si>
  <si>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</si>
  <si>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</si>
  <si>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</si>
  <si>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</si>
  <si>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</si>
  <si>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</si>
  <si>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</si>
  <si>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</si>
  <si>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</si>
  <si>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</si>
  <si>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</si>
  <si>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</si>
  <si>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</si>
  <si>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</si>
  <si>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</si>
  <si>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</si>
  <si>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</si>
  <si>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</si>
  <si>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</si>
  <si>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</si>
  <si>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</si>
  <si>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</si>
  <si>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</si>
  <si>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</si>
  <si>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</si>
  <si>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</si>
  <si>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</si>
  <si>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</si>
  <si>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</si>
  <si>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</si>
  <si>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</si>
  <si>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</si>
  <si>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</si>
  <si>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</si>
  <si>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</si>
  <si>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</si>
  <si>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</si>
  <si>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</si>
  <si>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</si>
  <si>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</si>
  <si>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</si>
  <si>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</si>
  <si>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</si>
  <si>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</si>
  <si>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</si>
  <si>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</si>
  <si>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</si>
  <si>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</si>
  <si>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</si>
  <si>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</si>
  <si>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</si>
  <si>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</si>
  <si>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</si>
  <si>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</si>
  <si>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</si>
  <si>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</si>
  <si>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</si>
  <si>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</si>
  <si>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</si>
  <si>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</si>
  <si>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</si>
  <si>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</si>
  <si>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</si>
  <si>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</si>
  <si>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</si>
  <si>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</si>
  <si>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</si>
  <si>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</si>
  <si>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</si>
  <si>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</si>
  <si>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</si>
  <si>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</si>
  <si>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</si>
  <si>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</si>
  <si>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</si>
  <si>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</si>
  <si>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</si>
  <si>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</si>
  <si>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</si>
  <si>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</si>
  <si>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</si>
  <si>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</si>
  <si>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</si>
  <si>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</si>
  <si>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</si>
  <si>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</si>
  <si>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</si>
  <si>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</si>
  <si>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</si>
  <si>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</si>
  <si>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</si>
  <si>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</si>
  <si>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</si>
  <si>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</si>
  <si>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</si>
  <si>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</si>
  <si>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</si>
  <si>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</si>
  <si>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</si>
  <si>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</si>
  <si>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</si>
  <si>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</si>
  <si>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</si>
  <si>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</si>
  <si>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</si>
  <si>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</si>
  <si>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</si>
  <si>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</si>
  <si>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</si>
  <si>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</si>
  <si>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</si>
  <si>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</si>
  <si>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</si>
  <si>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</si>
  <si>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</si>
  <si>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</si>
  <si>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</si>
  <si>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</si>
  <si>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</si>
  <si>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</si>
  <si>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</si>
  <si>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</si>
  <si>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</si>
  <si>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</si>
  <si>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</si>
  <si>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</si>
  <si>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</si>
  <si>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</si>
  <si>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</si>
  <si>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</si>
  <si>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</si>
  <si>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</si>
  <si>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</si>
  <si>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</si>
  <si>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</si>
  <si>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</si>
  <si>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</si>
  <si>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</si>
  <si>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</si>
  <si>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</si>
  <si>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</si>
  <si>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</si>
  <si>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</si>
  <si>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</si>
  <si>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</si>
  <si>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</si>
  <si>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</si>
  <si>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</si>
  <si>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</si>
  <si>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</si>
  <si>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</si>
  <si>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</si>
  <si>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</si>
  <si>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</si>
  <si>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</si>
  <si>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</si>
  <si>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</si>
  <si>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</si>
  <si>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</si>
  <si>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</si>
  <si>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</si>
  <si>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</si>
  <si>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</si>
  <si>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</si>
  <si>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</si>
  <si>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</si>
  <si>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</si>
  <si>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</si>
  <si>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</si>
  <si>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</si>
  <si>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</si>
  <si>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</si>
  <si>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</si>
  <si>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</si>
  <si>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</si>
  <si>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</si>
  <si>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</si>
  <si>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</si>
  <si>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</si>
  <si>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</si>
  <si>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</si>
  <si>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</si>
  <si>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</si>
  <si>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</si>
  <si>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</si>
  <si>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</si>
  <si>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</si>
  <si>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</si>
  <si>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</si>
  <si>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</si>
  <si>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</si>
  <si>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</si>
  <si>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</si>
  <si>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</si>
  <si>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</si>
  <si>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</si>
  <si>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</si>
  <si>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</si>
  <si>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</si>
  <si>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</si>
  <si>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</si>
  <si>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</si>
  <si>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</si>
  <si>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</si>
  <si>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</si>
  <si>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</si>
  <si>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</si>
  <si>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</si>
  <si>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</si>
  <si>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</si>
  <si>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</si>
  <si>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</si>
  <si>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</si>
  <si>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</si>
  <si>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</si>
  <si>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</si>
  <si>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</si>
  <si>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</si>
  <si>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</si>
  <si>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</si>
  <si>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</si>
  <si>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</si>
  <si>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</si>
  <si>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</si>
  <si>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</si>
  <si>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</si>
  <si>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</si>
  <si>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</si>
  <si>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</si>
  <si>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</si>
  <si>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</si>
  <si>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</si>
  <si>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</si>
  <si>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</si>
  <si>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</si>
  <si>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</si>
  <si>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</si>
  <si>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</si>
  <si>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</si>
  <si>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</si>
  <si>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</si>
  <si>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</si>
  <si>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</si>
  <si>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</si>
  <si>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</si>
  <si>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</si>
  <si>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</si>
  <si>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</si>
  <si>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</si>
  <si>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</si>
  <si>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</si>
  <si>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</si>
  <si>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</si>
  <si>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</si>
  <si>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</si>
  <si>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</si>
  <si>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</si>
  <si>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</si>
  <si>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</si>
  <si>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</si>
  <si>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</si>
  <si>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</si>
  <si>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</si>
  <si>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</si>
  <si>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</si>
  <si>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</si>
  <si>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</si>
  <si>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</si>
  <si>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</si>
  <si>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</si>
  <si>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</si>
  <si>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</si>
  <si>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</si>
  <si>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</si>
  <si>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</si>
  <si>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</si>
  <si>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</si>
  <si>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</si>
  <si>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</si>
  <si>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</si>
  <si>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</si>
  <si>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</si>
  <si>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</si>
  <si>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</si>
  <si>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</si>
  <si>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</si>
  <si>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</si>
  <si>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</si>
  <si>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</si>
  <si>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</si>
  <si>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</si>
  <si>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</si>
  <si>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</si>
  <si>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</si>
  <si>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</si>
  <si>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</si>
  <si>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</si>
  <si>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</si>
  <si>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</si>
  <si>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</si>
  <si>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</si>
  <si>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</si>
  <si>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</si>
  <si>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</si>
  <si>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</si>
  <si>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</si>
  <si>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</si>
  <si>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</si>
  <si>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</si>
  <si>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</si>
  <si>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</si>
  <si>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</si>
  <si>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</si>
  <si>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</si>
  <si>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</si>
  <si>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</si>
  <si>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</si>
  <si>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</si>
  <si>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</si>
  <si>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</si>
  <si>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</si>
  <si>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</si>
  <si>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</si>
  <si>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</si>
  <si>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</si>
  <si>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</si>
  <si>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</si>
  <si>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</si>
  <si>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</si>
  <si>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</si>
  <si>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</si>
  <si>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</si>
  <si>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</si>
  <si>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</si>
  <si>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</si>
  <si>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</si>
  <si>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</si>
  <si>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</si>
  <si>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</si>
  <si>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</si>
  <si>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</si>
  <si>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</si>
  <si>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</si>
  <si>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</si>
  <si>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</si>
  <si>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</si>
  <si>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</si>
  <si>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</si>
  <si>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</si>
  <si>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</si>
  <si>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</si>
  <si>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</si>
  <si>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</si>
  <si>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</si>
  <si>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</si>
  <si>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</si>
  <si>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</si>
  <si>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</si>
  <si>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</si>
  <si>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</si>
  <si>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</si>
  <si>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</si>
  <si>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</si>
  <si>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</si>
  <si>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</si>
  <si>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</si>
  <si>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</si>
  <si>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</si>
  <si>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</si>
  <si>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</si>
  <si>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</si>
  <si>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</si>
  <si>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</si>
  <si>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</si>
  <si>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</si>
  <si>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</si>
  <si>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</si>
  <si>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</si>
  <si>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</si>
  <si>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</si>
  <si>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</si>
  <si>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</si>
  <si>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</si>
  <si>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</si>
  <si>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</si>
  <si>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</si>
  <si>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</si>
  <si>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</si>
  <si>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</si>
  <si>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</si>
  <si>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</si>
  <si>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</si>
  <si>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</si>
  <si>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</si>
  <si>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</si>
  <si>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</si>
  <si>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</si>
  <si>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</si>
  <si>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</si>
  <si>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</si>
  <si>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</si>
  <si>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</si>
  <si>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</si>
  <si>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</si>
  <si>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</si>
  <si>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</si>
  <si>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</si>
  <si>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</si>
  <si>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</si>
  <si>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</si>
  <si>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</si>
  <si>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</si>
  <si>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</si>
  <si>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</si>
  <si>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</si>
  <si>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</si>
  <si>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</si>
  <si>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</si>
  <si>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</si>
  <si>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</si>
  <si>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</si>
  <si>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</si>
  <si>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</si>
  <si>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</si>
  <si>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</si>
  <si>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</si>
  <si>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</si>
  <si>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</si>
  <si>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</si>
  <si>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</si>
  <si>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</si>
  <si>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</si>
  <si>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</si>
  <si>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</si>
  <si>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</si>
  <si>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</si>
  <si>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</si>
  <si>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</si>
  <si>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</si>
  <si>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</si>
  <si>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</si>
  <si>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</si>
  <si>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</si>
  <si>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</si>
  <si>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</si>
  <si>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</si>
  <si>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</si>
  <si>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</si>
  <si>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</si>
  <si>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</si>
  <si>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</si>
  <si>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</si>
  <si>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</si>
  <si>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</si>
  <si>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</si>
  <si>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</si>
  <si>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</si>
  <si>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</si>
  <si>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</si>
  <si>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</si>
  <si>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</si>
  <si>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</si>
  <si>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</si>
  <si>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</si>
  <si>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</si>
  <si>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</si>
  <si>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</si>
  <si>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</si>
  <si>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</si>
  <si>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</si>
  <si>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</si>
  <si>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</si>
  <si>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</si>
  <si>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</si>
  <si>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</si>
  <si>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</si>
  <si>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</si>
  <si>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</si>
  <si>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</si>
  <si>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</si>
  <si>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</si>
  <si>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</si>
  <si>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</si>
  <si>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</si>
  <si>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</si>
  <si>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</si>
  <si>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</si>
  <si>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</si>
  <si>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</si>
  <si>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</si>
  <si>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</si>
  <si>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</si>
  <si>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</si>
  <si>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</si>
  <si>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</si>
  <si>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</si>
  <si>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</si>
  <si>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</si>
  <si>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</si>
  <si>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</si>
  <si>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</si>
  <si>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</si>
  <si>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</si>
  <si>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</si>
  <si>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</si>
  <si>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</si>
  <si>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</si>
  <si>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</si>
  <si>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</si>
  <si>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</si>
  <si>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</si>
  <si>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</si>
  <si>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</si>
  <si>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</si>
  <si>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</si>
  <si>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</si>
  <si>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</si>
  <si>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</si>
  <si>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</si>
  <si>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</si>
  <si>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</si>
  <si>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</si>
  <si>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</si>
  <si>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</si>
  <si>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</si>
  <si>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</si>
  <si>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</si>
  <si>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</si>
  <si>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</si>
  <si>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</si>
  <si>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</si>
  <si>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</si>
  <si>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</si>
  <si>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</si>
  <si>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</si>
  <si>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</si>
  <si>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</si>
  <si>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</si>
  <si>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</si>
  <si>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</si>
  <si>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</si>
  <si>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</si>
  <si>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</si>
  <si>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</si>
  <si>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</si>
  <si>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</si>
  <si>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</si>
  <si>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</si>
  <si>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</si>
  <si>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</si>
  <si>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</si>
  <si>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</si>
  <si>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</si>
  <si>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</si>
  <si>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</si>
  <si>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</si>
  <si>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</si>
  <si>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</si>
  <si>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</si>
  <si>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</si>
  <si>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</si>
  <si>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</si>
  <si>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</si>
  <si>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</si>
  <si>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</si>
  <si>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</si>
  <si>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</si>
  <si>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</si>
  <si>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</si>
  <si>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</si>
  <si>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</si>
  <si>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</si>
  <si>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</si>
  <si>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</si>
  <si>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</si>
  <si>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</si>
  <si>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</si>
  <si>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</si>
  <si>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</si>
  <si>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</si>
  <si>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</si>
  <si>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</si>
  <si>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</si>
  <si>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</si>
  <si>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</si>
  <si>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</si>
  <si>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</si>
  <si>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</si>
  <si>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</si>
  <si>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</si>
  <si>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</si>
  <si>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</si>
  <si>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</si>
  <si>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</si>
  <si>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</si>
  <si>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</si>
  <si>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</si>
  <si>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</si>
  <si>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</si>
  <si>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</si>
  <si>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</si>
  <si>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</si>
  <si>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</si>
  <si>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</si>
  <si>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</si>
  <si>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</si>
  <si>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</si>
  <si>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</si>
  <si>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</si>
  <si>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</si>
  <si>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</si>
  <si>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</si>
  <si>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</si>
  <si>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</si>
  <si>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</si>
  <si>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</si>
  <si>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</si>
  <si>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</si>
  <si>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</si>
  <si>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</si>
  <si>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</si>
  <si>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</si>
  <si>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</si>
  <si>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</si>
  <si>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</si>
  <si>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</si>
  <si>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</si>
  <si>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</si>
  <si>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</si>
  <si>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</si>
  <si>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</si>
  <si>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</si>
  <si>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</si>
  <si>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</si>
  <si>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</si>
  <si>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</si>
  <si>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</si>
  <si>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</si>
  <si>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</si>
  <si>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</si>
  <si>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</si>
  <si>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</si>
  <si>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</si>
  <si>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</si>
  <si>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</si>
  <si>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</si>
  <si>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</si>
  <si>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</si>
  <si>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</si>
  <si>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</si>
  <si>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</si>
  <si>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</si>
  <si>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</si>
  <si>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</si>
  <si>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</si>
  <si>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</si>
  <si>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</si>
  <si>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</si>
  <si>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</si>
  <si>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</si>
  <si>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</si>
  <si>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</si>
  <si>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</si>
  <si>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</si>
  <si>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</si>
  <si>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</si>
  <si>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</si>
  <si>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</si>
  <si>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</si>
  <si>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</si>
  <si>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</si>
  <si>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</si>
  <si>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</si>
  <si>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</si>
  <si>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</si>
  <si>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</si>
  <si>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</si>
  <si>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</si>
  <si>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</si>
  <si>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</si>
  <si>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</si>
  <si>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</si>
  <si>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</si>
  <si>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</si>
  <si>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</si>
  <si>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</si>
  <si>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</si>
  <si>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</si>
  <si>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</si>
  <si>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</si>
  <si>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</si>
  <si>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</si>
  <si>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</si>
  <si>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</si>
  <si>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</si>
  <si>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</si>
  <si>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</si>
  <si>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</si>
  <si>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</si>
  <si>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</si>
  <si>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</si>
  <si>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</si>
  <si>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</si>
  <si>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</si>
  <si>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</si>
  <si>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</si>
  <si>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</si>
  <si>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</si>
  <si>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</si>
  <si>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</si>
  <si>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</si>
  <si>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</si>
  <si>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</si>
  <si>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</si>
  <si>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</si>
  <si>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</si>
  <si>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</si>
  <si>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</si>
  <si>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</si>
  <si>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</si>
  <si>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</si>
  <si>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</si>
  <si>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</si>
  <si>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</si>
  <si>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</si>
  <si>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</si>
  <si>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</si>
  <si>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</si>
  <si>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</si>
  <si>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</si>
  <si>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</si>
  <si>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</si>
  <si>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</si>
  <si>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</si>
  <si>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</si>
  <si>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</si>
  <si>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</si>
  <si>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</si>
  <si>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</si>
  <si>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</si>
  <si>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</si>
  <si>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</si>
  <si>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</si>
  <si>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</si>
  <si>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</si>
  <si>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</si>
  <si>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</si>
  <si>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</si>
  <si>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</si>
  <si>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</si>
  <si>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</si>
  <si>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</si>
  <si>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</si>
  <si>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</si>
  <si>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</si>
  <si>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</si>
  <si>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</si>
  <si>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</si>
  <si>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</si>
  <si>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</si>
  <si>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</si>
  <si>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</si>
  <si>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</si>
  <si>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</si>
  <si>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</si>
  <si>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</si>
  <si>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</si>
  <si>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</si>
  <si>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</si>
  <si>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</si>
  <si>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</si>
  <si>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</si>
  <si>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</si>
  <si>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</si>
  <si>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</si>
  <si>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</si>
  <si>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</si>
  <si>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</si>
  <si>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</si>
  <si>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</si>
  <si>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</si>
  <si>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</si>
  <si>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</si>
  <si>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</si>
  <si>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</si>
  <si>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</si>
  <si>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</si>
  <si>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</si>
  <si>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</si>
  <si>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</si>
  <si>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</si>
  <si>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</si>
  <si>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</si>
  <si>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</si>
  <si>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</si>
  <si>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</si>
  <si>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</si>
  <si>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</si>
  <si>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</si>
  <si>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</si>
  <si>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</si>
  <si>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</si>
  <si>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</si>
  <si>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</si>
  <si>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</si>
  <si>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</si>
  <si>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</si>
  <si>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</si>
  <si>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</si>
  <si>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</si>
  <si>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</si>
  <si>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</si>
  <si>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</si>
  <si>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</si>
  <si>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</si>
  <si>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</si>
  <si>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</si>
  <si>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</si>
  <si>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</si>
  <si>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</si>
  <si>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</si>
  <si>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</si>
  <si>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</si>
  <si>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</si>
  <si>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</si>
  <si>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</si>
  <si>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</si>
  <si>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</si>
  <si>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</si>
  <si>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</si>
  <si>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</si>
  <si>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</si>
  <si>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</si>
  <si>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</si>
  <si>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</si>
  <si>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</si>
  <si>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</si>
  <si>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</si>
  <si>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</si>
  <si>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</si>
  <si>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</si>
  <si>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</si>
  <si>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</si>
  <si>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</si>
  <si>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</si>
  <si>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</si>
  <si>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</si>
  <si>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</si>
  <si>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</si>
  <si>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</si>
  <si>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</si>
  <si>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</si>
  <si>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</si>
  <si>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</si>
  <si>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</si>
  <si>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</si>
  <si>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</si>
  <si>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</si>
  <si>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</si>
  <si>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</si>
  <si>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</si>
  <si>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</si>
  <si>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</si>
  <si>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</si>
  <si>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</si>
  <si>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</si>
  <si>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</si>
  <si>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</si>
  <si>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</si>
  <si>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</si>
  <si>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</si>
  <si>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</si>
  <si>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</si>
  <si>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</si>
  <si>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</si>
  <si>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</si>
  <si>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</si>
  <si>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</si>
  <si>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</si>
  <si>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</si>
  <si>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</si>
  <si>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</si>
  <si>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</si>
  <si>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</si>
  <si>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</si>
  <si>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</si>
  <si>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</si>
  <si>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</si>
  <si>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</si>
  <si>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</si>
  <si>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</si>
  <si>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</si>
  <si>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</si>
  <si>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</si>
  <si>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</si>
  <si>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</si>
  <si>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</si>
  <si>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</si>
  <si>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</si>
  <si>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</si>
  <si>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</si>
  <si>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</si>
  <si>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</si>
  <si>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</si>
  <si>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</si>
  <si>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</si>
  <si>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</si>
  <si>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</si>
  <si>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</si>
  <si>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</si>
  <si>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</si>
  <si>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</si>
  <si>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</si>
  <si>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</si>
  <si>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</si>
  <si>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</si>
  <si>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</si>
  <si>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</si>
  <si>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</si>
  <si>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</si>
  <si>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</si>
  <si>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</si>
  <si>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</si>
  <si>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</si>
  <si>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</si>
  <si>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</si>
  <si>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</si>
  <si>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</si>
  <si>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</si>
  <si>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</si>
  <si>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</si>
  <si>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</si>
  <si>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</si>
  <si>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</si>
  <si>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</si>
  <si>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</si>
  <si>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</si>
  <si>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</si>
  <si>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</si>
  <si>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</si>
  <si>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</si>
  <si>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</si>
  <si>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</si>
  <si>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</si>
  <si>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</si>
  <si>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</si>
  <si>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</si>
  <si>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</si>
  <si>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</si>
  <si>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</si>
  <si>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</si>
  <si>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</si>
  <si>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</si>
  <si>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</si>
  <si>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</si>
  <si>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</si>
  <si>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</si>
  <si>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</si>
  <si>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</si>
  <si>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</si>
  <si>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</si>
  <si>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</si>
  <si>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</si>
  <si>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</si>
  <si>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</si>
  <si>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</si>
  <si>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</si>
  <si>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</si>
  <si>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</si>
  <si>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</si>
  <si>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</si>
  <si>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</si>
  <si>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</si>
  <si>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</si>
  <si>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</si>
  <si>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</si>
  <si>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</si>
  <si>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</si>
  <si>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</si>
  <si>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</si>
  <si>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</si>
  <si>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</si>
  <si>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</si>
  <si>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</si>
  <si>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</si>
  <si>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</si>
  <si>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</si>
  <si>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</si>
  <si>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</si>
  <si>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</si>
  <si>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</si>
  <si>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</si>
  <si>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</si>
  <si>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</si>
  <si>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</si>
  <si>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</si>
  <si>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</si>
  <si>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</si>
  <si>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</si>
  <si>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</si>
  <si>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</si>
  <si>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</si>
  <si>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</si>
  <si>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</si>
  <si>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</si>
  <si>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</si>
  <si>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</si>
  <si>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</si>
  <si>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</si>
  <si>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</si>
  <si>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</si>
  <si>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</si>
  <si>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</si>
  <si>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</si>
  <si>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</si>
  <si>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</si>
  <si>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</si>
  <si>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</si>
  <si>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</si>
  <si>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</si>
  <si>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</si>
  <si>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</si>
  <si>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</si>
  <si>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</si>
  <si>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</si>
  <si>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</si>
  <si>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</si>
  <si>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</si>
  <si>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</si>
  <si>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</si>
  <si>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</si>
  <si>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</si>
  <si>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</si>
  <si>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</si>
  <si>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</si>
  <si>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</si>
  <si>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</si>
  <si>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</si>
  <si>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</si>
  <si>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</si>
  <si>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</si>
  <si>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</si>
  <si>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</si>
  <si>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</si>
  <si>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</si>
  <si>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</si>
  <si>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</si>
  <si>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</si>
  <si>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</si>
  <si>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</si>
  <si>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</si>
  <si>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</si>
  <si>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</si>
  <si>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</si>
  <si>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</si>
  <si>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</si>
  <si>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</si>
  <si>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</si>
  <si>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</si>
  <si>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</si>
  <si>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</si>
  <si>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</si>
  <si>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</si>
  <si>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</si>
  <si>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</si>
  <si>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</si>
  <si>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</si>
  <si>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</si>
  <si>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</si>
  <si>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</si>
  <si>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</si>
  <si>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</si>
  <si>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</si>
  <si>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</si>
  <si>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</si>
  <si>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</si>
  <si>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</si>
  <si>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</si>
  <si>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</si>
  <si>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</si>
  <si>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</si>
  <si>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</si>
  <si>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</si>
  <si>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</si>
  <si>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</si>
  <si>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</si>
  <si>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</si>
  <si>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</si>
  <si>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</si>
  <si>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</si>
  <si>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</si>
  <si>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</si>
  <si>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</si>
  <si>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</si>
  <si>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</si>
  <si>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</si>
  <si>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</si>
  <si>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</si>
  <si>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</si>
  <si>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</si>
  <si>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</si>
  <si>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</si>
  <si>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</si>
  <si>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</si>
  <si>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</si>
  <si>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</si>
  <si>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</si>
  <si>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</si>
  <si>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</si>
  <si>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</si>
  <si>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</si>
  <si>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</si>
  <si>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</si>
  <si>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</si>
  <si>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</si>
  <si>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</si>
  <si>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</si>
  <si>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</si>
  <si>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</si>
  <si>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</si>
  <si>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</si>
  <si>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</si>
  <si>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</si>
  <si>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</si>
  <si>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</si>
  <si>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</si>
  <si>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</si>
  <si>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</si>
  <si>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</si>
  <si>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</si>
  <si>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</si>
  <si>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</si>
  <si>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</si>
  <si>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</si>
  <si>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</si>
  <si>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</si>
  <si>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</si>
  <si>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</si>
  <si>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</si>
  <si>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</si>
  <si>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</si>
  <si>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</si>
  <si>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</si>
  <si>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</si>
  <si>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</si>
  <si>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</si>
  <si>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</si>
  <si>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</si>
  <si>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</si>
  <si>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</si>
  <si>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</si>
  <si>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</si>
  <si>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</si>
  <si>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</si>
  <si>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</si>
  <si>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</si>
  <si>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</si>
  <si>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</si>
  <si>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</si>
  <si>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</si>
  <si>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</si>
  <si>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</si>
  <si>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</si>
  <si>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</si>
  <si>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</si>
  <si>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</si>
  <si>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</si>
  <si>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</si>
  <si>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</si>
  <si>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</si>
  <si>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</si>
  <si>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</si>
  <si>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</si>
  <si>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</si>
  <si>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</si>
  <si>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</si>
  <si>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</si>
  <si>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</si>
  <si>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</si>
  <si>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</si>
  <si>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</si>
  <si>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</si>
  <si>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</si>
  <si>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</si>
  <si>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</si>
  <si>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</si>
  <si>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</si>
  <si>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</si>
  <si>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</si>
  <si>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</si>
  <si>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</si>
  <si>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</si>
  <si>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</si>
  <si>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</si>
  <si>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</si>
  <si>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</si>
  <si>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</si>
  <si>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</si>
  <si>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</si>
  <si>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</si>
  <si>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</si>
  <si>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</si>
  <si>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</si>
  <si>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</si>
  <si>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</si>
  <si>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</si>
  <si>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</si>
  <si>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</si>
  <si>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</si>
  <si>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</si>
  <si>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</si>
  <si>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</si>
  <si>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</si>
  <si>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</si>
  <si>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</si>
  <si>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</si>
  <si>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</si>
  <si>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</si>
  <si>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</si>
  <si>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</si>
  <si>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</si>
  <si>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</si>
  <si>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</si>
  <si>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</si>
  <si>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</si>
  <si>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</si>
  <si>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</si>
  <si>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</si>
  <si>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</si>
  <si>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</si>
  <si>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</si>
  <si>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</si>
  <si>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</si>
  <si>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</si>
  <si>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</si>
  <si>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</si>
  <si>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</si>
  <si>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</si>
  <si>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</si>
  <si>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</si>
  <si>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</si>
  <si>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</si>
  <si>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</si>
  <si>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</si>
  <si>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</si>
  <si>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</si>
  <si>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</si>
  <si>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</si>
  <si>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</si>
  <si>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</si>
  <si>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</si>
  <si>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</si>
  <si>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</si>
  <si>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</si>
  <si>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</si>
  <si>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</si>
  <si>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</si>
  <si>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</si>
  <si>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</si>
  <si>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</si>
  <si>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</si>
  <si>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</si>
  <si>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</si>
  <si>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</si>
  <si>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</si>
  <si>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</si>
  <si>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</si>
  <si>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</si>
  <si>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</si>
  <si>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</si>
  <si>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</si>
  <si>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</si>
  <si>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</si>
  <si>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</si>
  <si>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</si>
  <si>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</si>
  <si>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</si>
  <si>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</si>
  <si>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</si>
  <si>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</si>
  <si>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</si>
  <si>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</si>
  <si>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</si>
  <si>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</si>
  <si>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</si>
  <si>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</si>
  <si>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</si>
  <si>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</si>
  <si>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</si>
  <si>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</si>
  <si>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</si>
  <si>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</si>
  <si>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</si>
  <si>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</si>
  <si>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</si>
  <si>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</si>
  <si>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</si>
  <si>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</si>
  <si>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</si>
  <si>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</si>
  <si>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</si>
  <si>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</si>
  <si>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</si>
  <si>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</si>
  <si>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</si>
  <si>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</si>
  <si>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</si>
  <si>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</si>
  <si>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</si>
  <si>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</si>
  <si>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</si>
  <si>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</si>
  <si>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</si>
  <si>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</si>
  <si>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</si>
  <si>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</si>
  <si>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</si>
  <si>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</si>
  <si>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</si>
  <si>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</si>
  <si>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</si>
  <si>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</si>
  <si>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</si>
  <si>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</si>
  <si>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</si>
  <si>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</si>
  <si>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</si>
  <si>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</si>
  <si>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</si>
  <si>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</si>
  <si>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</si>
  <si>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</si>
  <si>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</si>
  <si>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</si>
  <si>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</si>
  <si>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</si>
  <si>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</si>
  <si>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</si>
  <si>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</si>
  <si>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</si>
  <si>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</si>
  <si>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</si>
  <si>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</si>
  <si>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</si>
  <si>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</si>
  <si>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</si>
  <si>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</si>
  <si>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</si>
  <si>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</si>
  <si>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</si>
  <si>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</si>
  <si>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</si>
  <si>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</si>
  <si>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</si>
  <si>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</si>
  <si>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</si>
  <si>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</si>
  <si>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</si>
  <si>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</si>
  <si>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</si>
  <si>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</si>
  <si>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</si>
  <si>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</si>
  <si>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</si>
  <si>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</si>
  <si>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</si>
  <si>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</si>
  <si>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</si>
  <si>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</si>
  <si>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</si>
  <si>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</si>
  <si>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</si>
  <si>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</si>
  <si>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</si>
  <si>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</si>
  <si>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</si>
  <si>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</si>
  <si>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</si>
  <si>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</si>
  <si>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</si>
  <si>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</si>
  <si>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</si>
  <si>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</si>
  <si>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</si>
  <si>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</si>
  <si>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</si>
  <si>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</si>
  <si>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</si>
  <si>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</si>
  <si>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</si>
  <si>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</si>
  <si>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</si>
  <si>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</si>
  <si>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</si>
  <si>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</si>
  <si>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</si>
  <si>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</si>
  <si>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</si>
  <si>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</si>
  <si>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</si>
  <si>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</si>
  <si>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</si>
  <si>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</si>
  <si>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</si>
  <si>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</si>
  <si>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</si>
  <si>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</si>
  <si>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</si>
  <si>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</si>
  <si>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</si>
  <si>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</si>
  <si>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</si>
  <si>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</si>
  <si>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</si>
  <si>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</si>
  <si>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</si>
  <si>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</si>
  <si>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</si>
  <si>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</si>
  <si>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</si>
  <si>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</si>
  <si>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</si>
  <si>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</si>
  <si>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</si>
  <si>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</si>
  <si>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</si>
  <si>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</si>
  <si>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</si>
  <si>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</si>
  <si>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</si>
  <si>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</si>
  <si>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</si>
  <si>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</si>
  <si>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</si>
  <si>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</si>
  <si>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</si>
  <si>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</si>
  <si>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</si>
  <si>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</si>
  <si>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</si>
  <si>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</si>
  <si>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</si>
  <si>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</si>
  <si>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</si>
  <si>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</si>
  <si>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</si>
  <si>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</si>
  <si>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</si>
  <si>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</si>
  <si>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</si>
  <si>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</si>
  <si>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</si>
  <si>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</si>
  <si>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</si>
  <si>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</si>
  <si>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</si>
  <si>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</si>
  <si>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</si>
  <si>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</si>
  <si>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</si>
  <si>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</si>
  <si>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</si>
  <si>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</si>
  <si>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</si>
  <si>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</si>
  <si>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</si>
  <si>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</si>
  <si>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</si>
  <si>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</si>
  <si>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</si>
  <si>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</si>
  <si>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</si>
  <si>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</si>
  <si>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</si>
  <si>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</si>
  <si>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</si>
  <si>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</si>
  <si>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</si>
  <si>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</si>
  <si>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</si>
  <si>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</si>
  <si>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</si>
  <si>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</si>
  <si>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</si>
  <si>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</si>
  <si>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</si>
  <si>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</si>
  <si>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</si>
  <si>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</si>
  <si>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</si>
  <si>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</si>
  <si>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</si>
  <si>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</si>
  <si>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</si>
  <si>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</si>
  <si>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</si>
  <si>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</si>
  <si>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</si>
  <si>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</si>
  <si>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</si>
  <si>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</si>
  <si>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</si>
  <si>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</si>
  <si>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</si>
  <si>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</si>
  <si>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</si>
  <si>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</si>
  <si>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</si>
  <si>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</si>
  <si>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</si>
  <si>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</si>
  <si>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</si>
  <si>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</si>
  <si>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</si>
  <si>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</si>
  <si>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</si>
  <si>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</si>
  <si>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</si>
  <si>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</si>
  <si>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</si>
  <si>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</si>
  <si>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</si>
  <si>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</si>
  <si>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</si>
  <si>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</si>
  <si>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</si>
  <si>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</si>
  <si>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</si>
  <si>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</si>
  <si>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</si>
  <si>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</si>
  <si>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</si>
  <si>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</si>
  <si>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</si>
  <si>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</si>
  <si>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</si>
  <si>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</si>
  <si>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</si>
  <si>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</si>
  <si>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</si>
  <si>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</si>
  <si>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</si>
  <si>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</si>
  <si>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</si>
  <si>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</si>
  <si>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</si>
  <si>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</si>
  <si>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</si>
  <si>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</si>
  <si>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</si>
  <si>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</si>
  <si>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</si>
  <si>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</si>
  <si>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</si>
  <si>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</si>
  <si>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</si>
  <si>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</si>
  <si>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</si>
  <si>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</si>
  <si>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</si>
  <si>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</si>
  <si>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</si>
  <si>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</si>
  <si>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</si>
  <si>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</si>
  <si>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</si>
  <si>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</si>
  <si>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</si>
  <si>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</si>
  <si>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</si>
  <si>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</si>
  <si>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</si>
  <si>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</si>
  <si>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</si>
  <si>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</si>
  <si>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</si>
  <si>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</si>
  <si>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</si>
  <si>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</si>
  <si>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</si>
  <si>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</si>
  <si>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</si>
  <si>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</si>
  <si>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</si>
  <si>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</si>
  <si>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</si>
  <si>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</si>
  <si>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</si>
  <si>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</si>
  <si>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</si>
  <si>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</si>
  <si>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</si>
  <si>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</si>
  <si>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</si>
  <si>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</si>
  <si>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</si>
  <si>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</si>
  <si>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</si>
  <si>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</si>
  <si>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</si>
  <si>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</si>
  <si>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</si>
  <si>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</si>
  <si>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</si>
  <si>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</si>
  <si>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</si>
  <si>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</si>
  <si>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</si>
  <si>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</si>
  <si>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</si>
  <si>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</si>
  <si>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</si>
  <si>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</si>
  <si>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</si>
  <si>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</si>
  <si>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</si>
  <si>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</si>
  <si>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</si>
  <si>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</si>
  <si>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</si>
  <si>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</si>
  <si>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</si>
  <si>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</si>
  <si>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</si>
  <si>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</si>
  <si>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</si>
  <si>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</si>
  <si>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</si>
  <si>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</si>
  <si>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</si>
  <si>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</si>
  <si>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</si>
  <si>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</si>
  <si>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</si>
  <si>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</si>
  <si>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</si>
  <si>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</si>
  <si>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</si>
  <si>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</si>
  <si>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</si>
  <si>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</si>
  <si>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</si>
  <si>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</si>
  <si>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</si>
  <si>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</si>
  <si>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</si>
  <si>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</si>
  <si>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</si>
  <si>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</si>
  <si>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</si>
  <si>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</si>
  <si>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</si>
  <si>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</si>
  <si>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</si>
  <si>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</si>
  <si>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</si>
  <si>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</si>
  <si>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</si>
  <si>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</si>
  <si>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</si>
  <si>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</si>
  <si>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</si>
  <si>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</si>
  <si>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</si>
  <si>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</si>
  <si>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</si>
  <si>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</si>
  <si>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</si>
  <si>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</si>
  <si>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</si>
  <si>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</si>
  <si>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</si>
  <si>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</si>
  <si>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</si>
  <si>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</si>
  <si>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</si>
  <si>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</si>
  <si>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</si>
  <si>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</si>
  <si>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</si>
  <si>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</si>
  <si>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</si>
  <si>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</si>
  <si>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</si>
  <si>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</si>
  <si>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</si>
  <si>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</si>
  <si>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</si>
  <si>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</si>
  <si>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</si>
  <si>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</si>
  <si>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</si>
  <si>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</si>
  <si>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</si>
  <si>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</si>
  <si>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</si>
  <si>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</si>
  <si>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</si>
  <si>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</si>
  <si>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</si>
  <si>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</si>
  <si>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</si>
  <si>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</si>
  <si>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</si>
  <si>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</si>
  <si>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</si>
  <si>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</si>
  <si>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</si>
  <si>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</si>
  <si>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</si>
  <si>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</si>
  <si>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</si>
  <si>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</si>
  <si>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</si>
  <si>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</si>
  <si>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</si>
  <si>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</si>
  <si>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</si>
  <si>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</si>
  <si>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</si>
  <si>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</si>
  <si>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</si>
  <si>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</si>
  <si>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</si>
  <si>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</si>
  <si>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</si>
  <si>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</si>
  <si>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</si>
  <si>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</si>
  <si>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</si>
  <si>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</si>
  <si>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</si>
  <si>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</si>
  <si>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</si>
  <si>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</si>
  <si>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</si>
  <si>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</si>
  <si>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</si>
  <si>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</si>
  <si>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</si>
  <si>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</si>
  <si>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</si>
  <si>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</si>
  <si>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</si>
  <si>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</si>
  <si>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</si>
  <si>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</si>
  <si>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</si>
  <si>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</si>
  <si>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</si>
  <si>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</si>
  <si>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</si>
  <si>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</si>
  <si>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</si>
  <si>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</si>
  <si>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</si>
  <si>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</si>
  <si>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</si>
  <si>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</si>
  <si>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</si>
  <si>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</si>
  <si>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</si>
  <si>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</si>
  <si>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</si>
  <si>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</si>
  <si>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</si>
  <si>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</si>
  <si>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</si>
  <si>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</si>
  <si>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</si>
  <si>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</si>
  <si>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</si>
  <si>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</si>
  <si>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</si>
  <si>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</si>
  <si>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</si>
  <si>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</si>
  <si>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</si>
  <si>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</si>
  <si>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</si>
  <si>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</si>
  <si>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</si>
  <si>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</si>
  <si>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</si>
  <si>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</si>
  <si>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</si>
  <si>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</si>
  <si>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</si>
  <si>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</si>
  <si>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</si>
  <si>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</si>
  <si>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</si>
  <si>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</si>
  <si>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</si>
  <si>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</si>
  <si>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</si>
  <si>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</si>
  <si>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</si>
  <si>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</si>
  <si>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</si>
  <si>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</si>
  <si>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</si>
  <si>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</si>
  <si>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</si>
  <si>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</si>
  <si>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</si>
  <si>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</si>
  <si>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</si>
  <si>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</si>
  <si>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</si>
  <si>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</si>
  <si>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</si>
  <si>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</si>
  <si>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</si>
  <si>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</si>
  <si>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</si>
  <si>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</si>
  <si>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</si>
  <si>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</si>
  <si>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</si>
  <si>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</si>
  <si>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</si>
  <si>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</si>
  <si>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</si>
  <si>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</si>
  <si>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</si>
  <si>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</si>
  <si>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</si>
  <si>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</si>
  <si>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</si>
  <si>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</si>
  <si>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</si>
  <si>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</si>
  <si>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</si>
  <si>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</si>
  <si>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</si>
  <si>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</si>
  <si>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</si>
  <si>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</si>
  <si>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</si>
  <si>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</si>
  <si>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</si>
  <si>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</si>
  <si>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</si>
  <si>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</si>
  <si>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</si>
  <si>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</si>
  <si>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</si>
  <si>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</si>
  <si>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</si>
  <si>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</si>
  <si>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</si>
  <si>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</si>
  <si>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</si>
  <si>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</si>
  <si>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</si>
  <si>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</si>
  <si>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</si>
  <si>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</si>
  <si>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</si>
  <si>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</si>
  <si>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</si>
  <si>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</si>
  <si>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</si>
  <si>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</si>
  <si>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</si>
  <si>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</si>
  <si>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</si>
  <si>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</si>
  <si>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</si>
  <si>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</si>
  <si>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</si>
  <si>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</si>
  <si>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</si>
  <si>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</si>
  <si>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</si>
  <si>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</si>
  <si>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</si>
  <si>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</si>
  <si>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</si>
  <si>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</si>
  <si>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</si>
  <si>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</si>
  <si>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</si>
  <si>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</si>
  <si>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</si>
  <si>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</si>
  <si>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</si>
  <si>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</si>
  <si>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</si>
  <si>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</si>
  <si>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</si>
  <si>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</si>
  <si>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</si>
  <si>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</si>
  <si>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</si>
  <si>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</si>
  <si>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</si>
  <si>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</si>
  <si>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</si>
  <si>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</si>
  <si>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</si>
  <si>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</si>
  <si>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</si>
  <si>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</si>
  <si>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</si>
  <si>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</si>
  <si>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</si>
  <si>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</si>
  <si>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</si>
  <si>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</si>
  <si>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</si>
  <si>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</si>
  <si>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</si>
  <si>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</si>
  <si>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</si>
  <si>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</si>
  <si>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</si>
  <si>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</si>
  <si>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</si>
  <si>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</si>
  <si>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</si>
  <si>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</si>
  <si>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</si>
  <si>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</si>
  <si>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</si>
  <si>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</si>
  <si>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</si>
  <si>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</si>
  <si>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</si>
  <si>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</si>
  <si>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</si>
  <si>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</si>
  <si>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</si>
  <si>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</si>
  <si>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</si>
  <si>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</si>
  <si>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</si>
  <si>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</si>
  <si>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</si>
  <si>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</si>
  <si>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</si>
  <si>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</si>
  <si>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</si>
  <si>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</si>
  <si>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</si>
  <si>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</si>
  <si>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</si>
  <si>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</si>
  <si>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</si>
  <si>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</si>
  <si>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</si>
  <si>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</si>
  <si>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</si>
  <si>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</si>
  <si>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</si>
  <si>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</si>
  <si>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</si>
  <si>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</si>
  <si>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</si>
  <si>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</si>
  <si>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</si>
  <si>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</si>
  <si>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</si>
  <si>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</si>
  <si>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</si>
  <si>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</si>
  <si>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</si>
  <si>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</si>
  <si>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</si>
  <si>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</si>
  <si>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</si>
  <si>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</si>
  <si>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</si>
  <si>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</si>
  <si>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</si>
  <si>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</si>
  <si>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</si>
  <si>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</si>
  <si>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</si>
  <si>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</si>
  <si>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</si>
  <si>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</si>
  <si>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</si>
  <si>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</si>
  <si>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</si>
  <si>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</si>
  <si>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</si>
  <si>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</si>
  <si>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</si>
  <si>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</si>
  <si>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</si>
  <si>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</si>
  <si>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</si>
  <si>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</si>
  <si>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</si>
  <si>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</si>
  <si>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</si>
  <si>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</si>
  <si>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</si>
  <si>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</si>
  <si>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</si>
  <si>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</si>
  <si>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</si>
  <si>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</si>
  <si>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</si>
  <si>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</si>
  <si>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</si>
  <si>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</si>
  <si>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</si>
  <si>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</si>
  <si>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</si>
  <si>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</si>
  <si>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</si>
  <si>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</si>
  <si>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</si>
  <si>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</si>
  <si>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</si>
  <si>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</si>
  <si>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</si>
  <si>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</si>
  <si>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</si>
  <si>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</si>
  <si>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</si>
  <si>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</si>
  <si>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</si>
  <si>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</si>
  <si>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</si>
  <si>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</si>
  <si>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</si>
  <si>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</si>
  <si>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</si>
  <si>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</si>
  <si>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</si>
  <si>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</si>
  <si>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</si>
  <si>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</si>
  <si>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</si>
  <si>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</si>
  <si>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</si>
  <si>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</si>
  <si>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</si>
  <si>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</si>
  <si>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</si>
  <si>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</si>
  <si>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</si>
  <si>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</si>
  <si>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</si>
  <si>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</si>
  <si>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</si>
  <si>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</si>
  <si>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</si>
  <si>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</si>
  <si>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</si>
  <si>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</si>
  <si>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</si>
  <si>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</si>
  <si>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</si>
  <si>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</si>
  <si>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</si>
  <si>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</si>
  <si>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</si>
  <si>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</si>
  <si>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</si>
  <si>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</si>
  <si>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</si>
  <si>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</si>
  <si>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</si>
  <si>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</si>
  <si>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</si>
  <si>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</si>
  <si>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</si>
  <si>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</si>
  <si>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</si>
  <si>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</si>
  <si>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</si>
  <si>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</si>
  <si>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</si>
  <si>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</si>
  <si>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</si>
  <si>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</si>
  <si>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</si>
  <si>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</si>
  <si>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</si>
  <si>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</si>
  <si>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</si>
  <si>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</si>
  <si>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</si>
  <si>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</si>
  <si>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</si>
  <si>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</si>
  <si>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</si>
  <si>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</si>
  <si>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</si>
  <si>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</si>
  <si>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</si>
  <si>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</si>
  <si>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</si>
  <si>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</si>
  <si>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</si>
  <si>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</si>
  <si>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</si>
  <si>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</si>
  <si>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</si>
  <si>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</si>
  <si>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</si>
  <si>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</si>
  <si>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</si>
  <si>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</si>
  <si>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</si>
  <si>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</si>
  <si>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</si>
  <si>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</si>
  <si>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</si>
  <si>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</si>
  <si>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</si>
  <si>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</si>
  <si>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</si>
  <si>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</si>
  <si>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</si>
  <si>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</si>
  <si>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</si>
  <si>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</si>
  <si>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</si>
  <si>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</si>
  <si>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</si>
  <si>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</si>
  <si>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</si>
  <si>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</si>
  <si>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</si>
  <si>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</si>
  <si>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</si>
  <si>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</si>
  <si>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</si>
  <si>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</si>
  <si>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</si>
  <si>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</si>
  <si>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</si>
  <si>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</si>
  <si>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</si>
  <si>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</si>
  <si>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</si>
  <si>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</si>
  <si>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</si>
  <si>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</si>
  <si>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</si>
  <si>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</si>
  <si>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</si>
  <si>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</si>
  <si>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</si>
  <si>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</si>
  <si>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</si>
  <si>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</si>
  <si>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</si>
  <si>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</si>
  <si>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</si>
  <si>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</si>
  <si>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</si>
  <si>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</si>
  <si>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</si>
  <si>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</si>
  <si>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</si>
  <si>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</si>
  <si>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</si>
  <si>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</si>
  <si>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</si>
  <si>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</si>
  <si>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</si>
  <si>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</si>
  <si>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</si>
  <si>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</si>
  <si>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</si>
  <si>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</si>
  <si>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</si>
  <si>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</si>
  <si>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</si>
  <si>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</si>
  <si>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</si>
  <si>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</si>
  <si>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</si>
  <si>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</si>
  <si>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</si>
  <si>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</si>
  <si>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</si>
  <si>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</si>
  <si>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</si>
  <si>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</si>
  <si>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</si>
  <si>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</si>
  <si>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</si>
  <si>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</si>
  <si>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</si>
  <si>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</si>
  <si>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</si>
  <si>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</si>
  <si>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</si>
  <si>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</si>
  <si>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</si>
  <si>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</si>
  <si>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</si>
  <si>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</si>
  <si>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</si>
  <si>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</si>
  <si>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</si>
  <si>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</si>
  <si>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</si>
  <si>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</si>
  <si>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</si>
  <si>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</si>
  <si>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</si>
  <si>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</si>
  <si>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</si>
  <si>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</si>
  <si>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</si>
  <si>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</si>
  <si>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</si>
  <si>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</si>
  <si>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</si>
  <si>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</si>
  <si>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</si>
  <si>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</si>
  <si>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</si>
  <si>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</si>
  <si>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</si>
  <si>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</si>
  <si>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</si>
  <si>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</si>
  <si>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</si>
  <si>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</si>
  <si>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</si>
  <si>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</si>
  <si>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</si>
  <si>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</si>
  <si>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</si>
  <si>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</si>
  <si>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</si>
  <si>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</si>
  <si>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</si>
  <si>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</si>
  <si>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</si>
  <si>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</si>
  <si>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</si>
  <si>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</si>
  <si>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</si>
  <si>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</si>
  <si>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</si>
  <si>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</si>
  <si>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</si>
  <si>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</si>
  <si>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</si>
  <si>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</si>
  <si>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</si>
  <si>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</si>
  <si>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</si>
  <si>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</si>
  <si>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</si>
  <si>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</si>
  <si>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</si>
  <si>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</si>
  <si>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</si>
  <si>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</si>
  <si>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</si>
  <si>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</si>
  <si>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</si>
  <si>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</si>
  <si>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</si>
  <si>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</si>
  <si>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</si>
  <si>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</si>
  <si>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</si>
  <si>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</si>
  <si>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</si>
  <si>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</si>
  <si>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</si>
  <si>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</si>
  <si>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</si>
  <si>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</si>
  <si>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</si>
  <si>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</si>
  <si>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</si>
  <si>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</si>
  <si>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</si>
  <si>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</si>
  <si>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</si>
  <si>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</si>
  <si>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</si>
  <si>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</si>
  <si>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</si>
  <si>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</si>
  <si>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</si>
  <si>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</si>
  <si>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</si>
  <si>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</si>
  <si>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</si>
  <si>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</si>
  <si>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</si>
  <si>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</si>
  <si>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</si>
  <si>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</si>
  <si>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</si>
  <si>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</si>
  <si>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</si>
  <si>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</si>
  <si>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</si>
  <si>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</si>
  <si>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</si>
  <si>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</si>
  <si>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</si>
  <si>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</si>
  <si>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</si>
  <si>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</si>
  <si>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</si>
  <si>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</si>
  <si>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</si>
  <si>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</si>
  <si>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</si>
  <si>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</si>
  <si>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</si>
  <si>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</si>
  <si>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</si>
  <si>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</si>
  <si>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</si>
  <si>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</si>
  <si>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</si>
  <si>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</si>
  <si>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</si>
  <si>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</si>
  <si>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</si>
  <si>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</si>
  <si>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</si>
  <si>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</si>
  <si>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</si>
  <si>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</si>
  <si>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</si>
  <si>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</si>
  <si>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</si>
  <si>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</si>
  <si>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</si>
  <si>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</si>
  <si>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</si>
  <si>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</si>
  <si>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</si>
  <si>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</si>
  <si>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</si>
  <si>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</si>
  <si>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</si>
  <si>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</si>
  <si>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</si>
  <si>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</si>
  <si>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</si>
  <si>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</si>
  <si>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</si>
  <si>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</si>
  <si>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</si>
  <si>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</si>
  <si>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</si>
  <si>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</si>
  <si>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</si>
  <si>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</si>
  <si>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</si>
  <si>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</si>
  <si>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</si>
  <si>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</si>
  <si>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</si>
  <si>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</si>
  <si>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</si>
  <si>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</si>
  <si>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</si>
  <si>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</si>
  <si>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</si>
  <si>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</si>
  <si>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</si>
  <si>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</si>
  <si>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</si>
  <si>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</si>
  <si>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</si>
  <si>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</si>
  <si>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</si>
  <si>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</si>
  <si>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</si>
  <si>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</si>
  <si>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</si>
  <si>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</si>
  <si>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</si>
  <si>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</si>
  <si>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</si>
  <si>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</si>
  <si>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</si>
  <si>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</si>
  <si>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</si>
  <si>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</si>
  <si>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</si>
  <si>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</si>
  <si>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</si>
  <si>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</si>
  <si>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</si>
  <si>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</si>
  <si>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</si>
  <si>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</si>
  <si>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</si>
  <si>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</si>
  <si>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</si>
  <si>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</si>
  <si>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</si>
  <si>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</si>
  <si>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</si>
  <si>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</si>
  <si>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</si>
  <si>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</si>
  <si>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</si>
  <si>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</si>
  <si>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</si>
  <si>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</si>
  <si>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</si>
  <si>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</si>
  <si>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</si>
  <si>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</si>
  <si>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</si>
  <si>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</si>
  <si>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</si>
  <si>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</si>
  <si>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</si>
  <si>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</si>
  <si>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</si>
  <si>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</si>
  <si>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</si>
  <si>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</si>
  <si>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</si>
  <si>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</si>
  <si>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</si>
  <si>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</si>
  <si>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</si>
  <si>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</si>
  <si>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</si>
  <si>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</si>
  <si>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</si>
  <si>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</si>
  <si>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</si>
  <si>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</si>
  <si>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</si>
  <si>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</si>
  <si>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</si>
  <si>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</si>
  <si>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</si>
  <si>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</si>
  <si>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</si>
  <si>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</si>
  <si>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</si>
  <si>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</si>
  <si>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</si>
  <si>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</si>
  <si>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</si>
  <si>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</si>
  <si>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</si>
  <si>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</si>
  <si>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</si>
  <si>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</si>
  <si>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</si>
  <si>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</si>
  <si>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</si>
  <si>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</si>
  <si>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</si>
  <si>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</si>
  <si>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</si>
  <si>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</si>
  <si>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</si>
  <si>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</si>
  <si>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</si>
  <si>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</si>
  <si>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</si>
  <si>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</si>
  <si>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</si>
  <si>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</si>
  <si>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</si>
  <si>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</si>
  <si>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</si>
  <si>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</si>
  <si>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</si>
  <si>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</si>
  <si>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</si>
  <si>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</si>
  <si>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</si>
  <si>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</si>
  <si>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</si>
  <si>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</si>
  <si>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</si>
  <si>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</si>
  <si>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</si>
  <si>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</si>
  <si>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</si>
  <si>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</si>
  <si>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</si>
  <si>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</si>
  <si>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</si>
  <si>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</si>
  <si>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</si>
  <si>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</si>
  <si>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</si>
  <si>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</si>
  <si>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</si>
  <si>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</si>
  <si>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</si>
  <si>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</si>
  <si>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</si>
  <si>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</si>
  <si>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</si>
  <si>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</si>
  <si>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</si>
  <si>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</si>
  <si>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</si>
  <si>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</si>
  <si>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</si>
  <si>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</si>
  <si>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</si>
  <si>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</si>
  <si>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</si>
  <si>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</si>
  <si>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</si>
  <si>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</si>
  <si>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</si>
  <si>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</si>
  <si>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</si>
  <si>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</si>
  <si>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</si>
  <si>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</si>
  <si>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</si>
  <si>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</si>
  <si>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</si>
  <si>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</si>
  <si>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</si>
  <si>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</si>
  <si>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</si>
  <si>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</si>
  <si>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</si>
  <si>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</si>
  <si>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</si>
  <si>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</si>
  <si>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</si>
  <si>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</si>
  <si>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</si>
  <si>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</si>
  <si>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</si>
  <si>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</si>
  <si>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</si>
  <si>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</si>
  <si>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</si>
  <si>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</si>
  <si>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</si>
  <si>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</si>
  <si>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</si>
  <si>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</si>
  <si>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</si>
  <si>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</si>
  <si>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</si>
  <si>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</si>
  <si>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</si>
  <si>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</si>
  <si>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</si>
  <si>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</si>
  <si>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</si>
  <si>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</si>
  <si>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</si>
  <si>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</si>
  <si>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</si>
  <si>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</si>
  <si>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</si>
  <si>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</si>
  <si>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</si>
  <si>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</si>
  <si>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</si>
  <si>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</si>
  <si>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</si>
  <si>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</si>
  <si>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</si>
  <si>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</si>
  <si>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</si>
  <si>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</si>
  <si>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</si>
  <si>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</si>
  <si>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</si>
  <si>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</si>
  <si>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</si>
  <si>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</si>
  <si>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</si>
  <si>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</si>
  <si>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</si>
  <si>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</si>
  <si>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</si>
  <si>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</si>
  <si>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</si>
  <si>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</si>
  <si>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</si>
  <si>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</si>
  <si>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</si>
  <si>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</si>
  <si>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</si>
  <si>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</si>
  <si>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</si>
  <si>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</si>
  <si>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</si>
  <si>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</si>
  <si>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</si>
  <si>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</si>
  <si>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</si>
  <si>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</si>
  <si>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</si>
  <si>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</si>
  <si>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</si>
  <si>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</si>
  <si>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</si>
  <si>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</si>
  <si>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</si>
  <si>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</si>
  <si>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</si>
  <si>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</si>
  <si>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</si>
  <si>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</si>
  <si>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</si>
  <si>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</si>
  <si>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</si>
  <si>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</si>
  <si>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</si>
  <si>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</si>
  <si>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</si>
  <si>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</si>
  <si>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</si>
  <si>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</si>
  <si>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</si>
  <si>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</si>
  <si>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</si>
  <si>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</si>
  <si>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</si>
  <si>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</si>
  <si>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</si>
  <si>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</si>
  <si>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</si>
  <si>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</si>
  <si>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</si>
  <si>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</si>
  <si>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</si>
  <si>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</si>
  <si>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</si>
  <si>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</si>
  <si>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</si>
  <si>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</si>
  <si>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</si>
  <si>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</si>
  <si>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</si>
  <si>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</si>
  <si>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</si>
  <si>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</si>
  <si>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</si>
  <si>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</si>
  <si>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</si>
  <si>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</si>
  <si>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</si>
  <si>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</si>
  <si>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</si>
  <si>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</si>
  <si>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</si>
  <si>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</si>
  <si>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</si>
  <si>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</si>
  <si>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</si>
  <si>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</si>
  <si>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</si>
  <si>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</si>
  <si>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</si>
  <si>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</si>
  <si>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</si>
  <si>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</si>
  <si>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</si>
  <si>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</si>
  <si>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</si>
  <si>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</si>
  <si>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</si>
  <si>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</si>
  <si>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</si>
  <si>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</si>
  <si>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</si>
  <si>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</si>
  <si>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</si>
  <si>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</si>
  <si>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</si>
  <si>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</si>
  <si>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</si>
  <si>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</si>
  <si>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</si>
  <si>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</si>
  <si>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</si>
  <si>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</si>
  <si>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</si>
  <si>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</si>
  <si>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</si>
  <si>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</si>
  <si>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</si>
  <si>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</si>
  <si>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</si>
  <si>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</si>
  <si>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</si>
  <si>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</si>
  <si>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</si>
  <si>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</si>
  <si>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</si>
  <si>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</si>
  <si>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</si>
  <si>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</si>
  <si>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</si>
  <si>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</si>
  <si>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</si>
  <si>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</si>
  <si>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</si>
  <si>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</si>
  <si>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</si>
  <si>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</si>
  <si>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</si>
  <si>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</si>
  <si>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</si>
  <si>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</si>
  <si>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</si>
  <si>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</si>
  <si>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</si>
  <si>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</si>
  <si>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</si>
  <si>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</si>
  <si>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</si>
  <si>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</si>
  <si>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</si>
  <si>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</si>
  <si>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</si>
  <si>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</si>
  <si>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</si>
  <si>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</si>
  <si>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</si>
  <si>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</si>
  <si>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</si>
  <si>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</si>
  <si>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</si>
  <si>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</si>
  <si>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</si>
  <si>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</si>
  <si>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</si>
  <si>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</si>
  <si>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</si>
  <si>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</si>
  <si>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</si>
  <si>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</si>
  <si>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</si>
  <si>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</si>
  <si>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</si>
  <si>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</si>
  <si>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</si>
  <si>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</si>
  <si>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</si>
  <si>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</si>
  <si>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</si>
  <si>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</si>
  <si>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</si>
  <si>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</si>
  <si>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</si>
  <si>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</si>
  <si>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</si>
  <si>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</si>
  <si>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</si>
  <si>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</si>
  <si>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</si>
  <si>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</si>
  <si>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</si>
  <si>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</si>
  <si>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</si>
  <si>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</si>
  <si>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</si>
  <si>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</si>
  <si>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</si>
  <si>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</si>
  <si>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</si>
  <si>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</si>
  <si>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</si>
  <si>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</si>
  <si>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</si>
  <si>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</si>
  <si>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</si>
  <si>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</si>
  <si>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</si>
  <si>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</si>
  <si>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</si>
  <si>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</si>
  <si>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</si>
  <si>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</si>
  <si>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</si>
  <si>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</si>
  <si>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</si>
  <si>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</si>
  <si>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</si>
  <si>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</si>
  <si>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</si>
  <si>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</si>
  <si>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</si>
  <si>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</si>
  <si>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</si>
  <si>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</si>
  <si>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</si>
  <si>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</si>
  <si>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</si>
  <si>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</si>
  <si>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</si>
  <si>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</si>
  <si>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</si>
  <si>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</si>
  <si>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</si>
  <si>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</si>
  <si>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</si>
  <si>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</si>
  <si>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</si>
  <si>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</si>
  <si>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</si>
  <si>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</si>
  <si>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</si>
  <si>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</si>
  <si>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</si>
  <si>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</si>
  <si>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</si>
  <si>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</si>
  <si>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</si>
  <si>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</si>
  <si>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</si>
  <si>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</si>
  <si>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</si>
  <si>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</si>
  <si>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</si>
  <si>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</si>
  <si>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</si>
  <si>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</si>
  <si>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</si>
  <si>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</si>
  <si>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</si>
  <si>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</si>
  <si>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</si>
  <si>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</si>
  <si>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</si>
  <si>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</si>
  <si>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</si>
  <si>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</si>
  <si>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</si>
  <si>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</si>
  <si>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</si>
  <si>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</si>
  <si>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</si>
  <si>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</si>
  <si>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</si>
  <si>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</si>
  <si>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</si>
  <si>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</si>
  <si>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</si>
  <si>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</si>
  <si>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</si>
  <si>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</si>
  <si>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</si>
  <si>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</si>
  <si>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</si>
  <si>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</si>
  <si>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</si>
  <si>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</si>
  <si>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</si>
  <si>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</si>
  <si>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</si>
  <si>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</si>
  <si>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</si>
  <si>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</si>
  <si>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</si>
  <si>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</si>
  <si>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</si>
  <si>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</si>
  <si>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</si>
  <si>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</si>
  <si>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</si>
  <si>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</si>
  <si>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</si>
  <si>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</si>
  <si>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</si>
  <si>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</si>
  <si>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</si>
  <si>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</si>
  <si>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</si>
  <si>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</si>
  <si>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</si>
  <si>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</si>
  <si>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</si>
  <si>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</si>
  <si>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</si>
  <si>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</si>
  <si>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</si>
  <si>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</si>
  <si>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</si>
  <si>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</si>
  <si>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</si>
  <si>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</si>
  <si>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</si>
  <si>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</si>
  <si>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</si>
  <si>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</si>
  <si>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</si>
  <si>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</si>
  <si>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</si>
  <si>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</si>
  <si>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</si>
  <si>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</si>
  <si>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</si>
  <si>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</si>
  <si>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</si>
  <si>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</si>
  <si>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</si>
  <si>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</si>
  <si>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</si>
  <si>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</si>
  <si>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</si>
  <si>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</si>
  <si>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</si>
  <si>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</si>
  <si>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</si>
  <si>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</si>
  <si>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</si>
  <si>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</si>
  <si>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</si>
  <si>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</si>
  <si>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</si>
  <si>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</si>
  <si>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</si>
  <si>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</si>
  <si>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</si>
  <si>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</si>
  <si>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</si>
  <si>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</si>
  <si>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</si>
  <si>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</si>
  <si>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</si>
  <si>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</si>
  <si>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</si>
  <si>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</si>
  <si>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</si>
  <si>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</si>
  <si>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</si>
  <si>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</si>
  <si>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</si>
  <si>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</si>
  <si>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</si>
  <si>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</si>
  <si>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</si>
  <si>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</si>
  <si>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</si>
  <si>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</si>
  <si>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</si>
  <si>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</si>
  <si>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</si>
  <si>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</si>
  <si>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</si>
  <si>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</si>
  <si>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</si>
  <si>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</si>
  <si>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</si>
  <si>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</si>
  <si>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</si>
  <si>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</si>
  <si>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</si>
  <si>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</si>
  <si>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</si>
  <si>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</si>
  <si>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</si>
  <si>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</si>
  <si>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</si>
  <si>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</si>
  <si>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</si>
  <si>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</si>
  <si>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</si>
  <si>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</si>
  <si>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</si>
  <si>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</si>
  <si>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</si>
  <si>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</si>
  <si>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</si>
  <si>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</si>
  <si>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</si>
  <si>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</si>
  <si>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</si>
  <si>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</si>
  <si>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</si>
  <si>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</si>
  <si>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</si>
  <si>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</si>
  <si>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</si>
  <si>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</si>
  <si>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</si>
  <si>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</si>
  <si>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</si>
  <si>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</si>
  <si>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</si>
  <si>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</si>
  <si>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</si>
  <si>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</si>
  <si>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</si>
  <si>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</si>
  <si>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</si>
  <si>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</si>
  <si>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</si>
  <si>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</si>
  <si>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</si>
  <si>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</si>
  <si>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</si>
  <si>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</si>
  <si>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</si>
  <si>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</si>
  <si>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</si>
  <si>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</si>
  <si>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</si>
  <si>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</si>
  <si>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</si>
  <si>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</si>
  <si>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</si>
  <si>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</si>
  <si>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</si>
  <si>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</si>
  <si>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</si>
  <si>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</si>
  <si>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</si>
  <si>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</si>
  <si>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</si>
  <si>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</si>
  <si>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</si>
  <si>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</si>
  <si>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</si>
  <si>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</si>
  <si>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</si>
  <si>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</si>
  <si>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</si>
  <si>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</si>
  <si>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</si>
  <si>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</si>
  <si>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</si>
  <si>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</si>
  <si>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</si>
  <si>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</si>
  <si>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</si>
  <si>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</si>
  <si>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</si>
  <si>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</si>
  <si>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</si>
  <si>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</si>
  <si>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</si>
  <si>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</si>
  <si>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</si>
  <si>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</si>
  <si>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</si>
  <si>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</si>
  <si>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</si>
  <si>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</si>
  <si>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</si>
  <si>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</si>
  <si>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</si>
  <si>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</si>
  <si>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</si>
  <si>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</si>
  <si>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</si>
  <si>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</si>
  <si>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</si>
  <si>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</si>
  <si>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</si>
  <si>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</si>
  <si>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</si>
  <si>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</si>
  <si>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</si>
  <si>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</si>
  <si>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</si>
  <si>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</si>
  <si>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</si>
  <si>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</si>
  <si>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</si>
  <si>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</si>
  <si>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</si>
  <si>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</si>
  <si>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</si>
  <si>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</si>
  <si>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</si>
  <si>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</si>
  <si>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</si>
  <si>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</si>
  <si>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</si>
  <si>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</si>
  <si>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</si>
  <si>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</si>
  <si>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</si>
  <si>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</si>
  <si>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</si>
  <si>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</si>
  <si>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</si>
  <si>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</si>
  <si>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</si>
  <si>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</si>
  <si>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</si>
  <si>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</si>
  <si>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</si>
  <si>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</si>
  <si>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</si>
  <si>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</si>
  <si>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</si>
  <si>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</si>
  <si>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</si>
  <si>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</si>
  <si>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</si>
  <si>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</si>
  <si>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</si>
  <si>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</si>
  <si>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</si>
  <si>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</si>
  <si>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</si>
  <si>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</si>
  <si>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</si>
  <si>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</si>
  <si>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</si>
  <si>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</si>
  <si>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</si>
  <si>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</si>
  <si>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</si>
  <si>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</si>
  <si>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</si>
  <si>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</si>
  <si>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</si>
  <si>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</si>
  <si>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</si>
  <si>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</si>
  <si>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</si>
  <si>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</si>
  <si>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</si>
  <si>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</si>
  <si>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</si>
  <si>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</si>
  <si>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</si>
  <si>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</si>
  <si>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</si>
  <si>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</si>
  <si>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</si>
  <si>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</si>
  <si>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</si>
  <si>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</si>
  <si>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</si>
  <si>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</si>
  <si>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</si>
  <si>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</si>
  <si>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</si>
  <si>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</si>
  <si>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</si>
  <si>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</si>
  <si>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</si>
  <si>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</si>
  <si>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</si>
  <si>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</si>
  <si>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</si>
  <si>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</si>
  <si>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</si>
  <si>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</si>
  <si>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</si>
  <si>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</si>
  <si>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</si>
  <si>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</si>
  <si>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</si>
  <si>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</si>
  <si>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</si>
  <si>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</si>
  <si>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</si>
  <si>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</si>
  <si>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</si>
  <si>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</si>
  <si>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</si>
  <si>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</si>
  <si>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</si>
  <si>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</si>
  <si>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</si>
  <si>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</si>
  <si>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</si>
  <si>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</si>
  <si>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</si>
  <si>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</si>
  <si>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</si>
  <si>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</si>
  <si>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</si>
  <si>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</si>
  <si>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</si>
  <si>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</si>
  <si>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</si>
  <si>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</si>
  <si>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</si>
  <si>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</si>
  <si>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</si>
  <si>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</si>
  <si>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</si>
  <si>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</si>
  <si>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</si>
  <si>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</si>
  <si>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</si>
  <si>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</si>
  <si>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</si>
  <si>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</si>
  <si>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</si>
  <si>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</si>
  <si>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</si>
  <si>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</si>
  <si>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</si>
  <si>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</si>
  <si>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</si>
  <si>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</si>
  <si>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</si>
  <si>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</si>
  <si>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</si>
  <si>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</si>
  <si>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</si>
  <si>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</si>
  <si>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</si>
  <si>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</si>
  <si>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</si>
  <si>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</si>
  <si>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</si>
  <si>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</si>
  <si>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</si>
  <si>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</si>
  <si>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</si>
  <si>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</si>
  <si>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</si>
  <si>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</si>
  <si>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</si>
  <si>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</si>
  <si>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</si>
  <si>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</si>
  <si>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</si>
  <si>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</si>
  <si>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</si>
  <si>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</si>
  <si>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</si>
  <si>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</si>
  <si>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</si>
  <si>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</si>
  <si>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</si>
  <si>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</si>
  <si>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</si>
  <si>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</si>
  <si>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</si>
  <si>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</si>
  <si>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</si>
  <si>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</si>
  <si>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</si>
  <si>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</si>
  <si>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</si>
  <si>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</si>
  <si>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</si>
  <si>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</si>
  <si>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</si>
  <si>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</si>
  <si>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</si>
  <si>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</si>
  <si>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</si>
  <si>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</si>
  <si>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</si>
  <si>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</si>
  <si>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</si>
  <si>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</si>
  <si>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</si>
  <si>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</si>
  <si>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</si>
  <si>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</si>
  <si>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</si>
  <si>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</si>
  <si>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</si>
  <si>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</si>
  <si>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</si>
  <si>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</si>
  <si>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</si>
  <si>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</si>
  <si>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</si>
  <si>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</si>
  <si>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</si>
  <si>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</si>
  <si>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</si>
  <si>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</si>
  <si>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</si>
  <si>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</si>
  <si>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</si>
  <si>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</si>
  <si>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</si>
  <si>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</si>
  <si>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</si>
  <si>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</si>
  <si>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</si>
  <si>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</si>
  <si>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</si>
  <si>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</si>
  <si>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</si>
  <si>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</si>
  <si>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</si>
  <si>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</si>
  <si>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</si>
  <si>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</si>
  <si>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</si>
  <si>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</si>
  <si>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</si>
  <si>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</si>
  <si>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</si>
  <si>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</si>
  <si>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</si>
  <si>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</si>
  <si>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</si>
  <si>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</si>
  <si>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</si>
  <si>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</si>
  <si>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</si>
  <si>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</si>
  <si>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</si>
  <si>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</si>
  <si>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</si>
  <si>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</si>
  <si>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</si>
  <si>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</si>
  <si>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</si>
  <si>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</si>
  <si>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</si>
  <si>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</si>
  <si>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</si>
  <si>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</si>
  <si>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</si>
  <si>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</si>
  <si>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</si>
  <si>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</si>
  <si>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</si>
  <si>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</si>
  <si>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</si>
  <si>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</si>
  <si>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</si>
  <si>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</si>
  <si>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</si>
  <si>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</si>
  <si>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</si>
  <si>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</si>
  <si>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</si>
  <si>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</si>
  <si>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</si>
  <si>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</si>
  <si>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</si>
  <si>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</si>
  <si>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</si>
  <si>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</si>
  <si>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</si>
  <si>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</si>
  <si>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</si>
  <si>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</si>
  <si>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</si>
  <si>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</si>
  <si>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</si>
  <si>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</si>
  <si>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</si>
  <si>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</si>
  <si>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</si>
  <si>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</si>
  <si>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</si>
  <si>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</si>
  <si>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</si>
  <si>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</si>
  <si>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</si>
  <si>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</si>
  <si>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</si>
  <si>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</si>
  <si>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</si>
  <si>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</si>
  <si>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</si>
  <si>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</si>
  <si>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</si>
  <si>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</si>
  <si>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</si>
  <si>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</si>
  <si>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</si>
  <si>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</si>
  <si>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</si>
  <si>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</si>
  <si>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</si>
  <si>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</si>
  <si>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</si>
  <si>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</si>
  <si>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</si>
  <si>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</si>
  <si>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</si>
  <si>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</si>
  <si>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</si>
  <si>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</si>
  <si>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</si>
  <si>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</si>
  <si>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</si>
  <si>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</si>
  <si>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</si>
  <si>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</si>
  <si>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</si>
  <si>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</si>
  <si>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</si>
  <si>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</si>
  <si>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</si>
  <si>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</si>
  <si>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</si>
  <si>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</si>
  <si>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</si>
  <si>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</si>
  <si>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</si>
  <si>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</si>
  <si>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</si>
  <si>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</si>
  <si>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</si>
  <si>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</si>
  <si>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</si>
  <si>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</si>
  <si>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</si>
  <si>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</si>
  <si>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</si>
  <si>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</si>
  <si>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</si>
  <si>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</si>
  <si>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</si>
  <si>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</si>
  <si>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</si>
  <si>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</si>
  <si>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</si>
  <si>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</si>
  <si>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</si>
  <si>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</si>
  <si>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</si>
  <si>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</si>
  <si>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</si>
  <si>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</si>
  <si>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</si>
  <si>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</si>
  <si>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</si>
  <si>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</si>
  <si>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</si>
  <si>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</si>
  <si>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</si>
  <si>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</si>
  <si>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</si>
  <si>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</si>
  <si>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</si>
  <si>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</si>
  <si>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</si>
  <si>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</si>
  <si>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</si>
  <si>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</si>
  <si>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</si>
  <si>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</si>
  <si>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</si>
  <si>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</si>
  <si>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</si>
  <si>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</si>
  <si>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</si>
  <si>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</si>
  <si>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</si>
  <si>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</si>
  <si>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</si>
  <si>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</si>
  <si>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</si>
  <si>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</si>
  <si>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</si>
  <si>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</si>
  <si>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</si>
  <si>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</si>
  <si>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</si>
  <si>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</si>
  <si>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</si>
  <si>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</si>
  <si>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</si>
  <si>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</si>
  <si>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</si>
  <si>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</si>
  <si>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</si>
  <si>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</si>
  <si>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</si>
  <si>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</si>
  <si>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</si>
  <si>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</si>
  <si>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</si>
  <si>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</si>
  <si>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</si>
  <si>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</si>
  <si>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</si>
  <si>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</si>
  <si>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</si>
  <si>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</si>
  <si>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</si>
  <si>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</si>
  <si>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</si>
  <si>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</si>
  <si>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</si>
  <si>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</si>
  <si>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</si>
  <si>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</si>
  <si>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</si>
  <si>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</si>
  <si>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</si>
  <si>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</si>
  <si>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</si>
  <si>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</si>
  <si>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</si>
  <si>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</si>
  <si>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</si>
  <si>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</si>
  <si>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</si>
  <si>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</si>
  <si>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</si>
  <si>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</si>
  <si>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</si>
  <si>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</si>
  <si>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</si>
  <si>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</si>
  <si>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</si>
  <si>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</si>
  <si>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</si>
  <si>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</si>
  <si>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</si>
  <si>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</si>
  <si>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</si>
  <si>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</si>
  <si>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</si>
  <si>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</si>
  <si>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</si>
  <si>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</si>
  <si>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</si>
  <si>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</si>
  <si>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</si>
  <si>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</si>
  <si>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</si>
  <si>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</si>
  <si>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</si>
  <si>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</si>
  <si>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</si>
  <si>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</si>
  <si>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</si>
  <si>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</si>
  <si>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</si>
  <si>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</si>
  <si>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</si>
  <si>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</si>
  <si>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</si>
  <si>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</si>
  <si>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</si>
  <si>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</si>
  <si>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</si>
  <si>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</si>
  <si>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</si>
  <si>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</si>
  <si>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</si>
  <si>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</si>
  <si>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</si>
  <si>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</si>
  <si>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</si>
  <si>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</si>
  <si>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</si>
  <si>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</si>
  <si>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</si>
  <si>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</si>
  <si>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</si>
  <si>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</si>
  <si>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</si>
  <si>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</si>
  <si>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</si>
  <si>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</si>
  <si>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</si>
  <si>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</si>
  <si>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</si>
  <si>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</si>
  <si>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</si>
  <si>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</si>
  <si>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</si>
  <si>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</si>
  <si>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</si>
  <si>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</si>
  <si>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</si>
  <si>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</si>
  <si>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</si>
  <si>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</si>
  <si>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</si>
  <si>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</si>
  <si>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</si>
  <si>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</si>
  <si>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</si>
  <si>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</si>
  <si>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</si>
  <si>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</si>
  <si>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</si>
  <si>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</si>
  <si>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</si>
  <si>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</si>
  <si>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</si>
  <si>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</si>
  <si>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</si>
  <si>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</si>
  <si>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</si>
  <si>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</si>
  <si>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</si>
  <si>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</si>
  <si>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</si>
  <si>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</si>
  <si>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</si>
  <si>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</si>
  <si>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</si>
  <si>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</si>
  <si>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</si>
  <si>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</si>
  <si>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</si>
  <si>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</si>
  <si>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</si>
  <si>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</si>
  <si>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</si>
  <si>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</si>
  <si>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</si>
  <si>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</si>
  <si>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</si>
  <si>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</si>
  <si>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</si>
  <si>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</si>
  <si>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</si>
  <si>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</si>
  <si>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</si>
  <si>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</si>
  <si>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</si>
  <si>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</si>
  <si>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</si>
  <si>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</si>
  <si>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</si>
  <si>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</si>
  <si>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</si>
  <si>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</si>
  <si>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</si>
  <si>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</si>
  <si>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</si>
  <si>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</si>
  <si>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</si>
  <si>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</si>
  <si>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</si>
  <si>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</si>
  <si>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</si>
  <si>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</si>
  <si>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</si>
  <si>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</si>
  <si>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</si>
  <si>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</si>
  <si>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</si>
  <si>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</si>
  <si>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</si>
  <si>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</si>
  <si>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</si>
  <si>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</si>
  <si>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</si>
  <si>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</si>
  <si>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</si>
  <si>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</si>
  <si>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</si>
  <si>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</si>
  <si>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</si>
  <si>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</si>
  <si>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</si>
  <si>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</si>
  <si>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</si>
  <si>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</si>
  <si>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</si>
  <si>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</si>
  <si>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</si>
  <si>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</si>
  <si>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</si>
  <si>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</si>
  <si>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</si>
  <si>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</si>
  <si>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</si>
  <si>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</si>
  <si>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</si>
  <si>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</si>
  <si>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</si>
  <si>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</si>
  <si>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</si>
  <si>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</si>
  <si>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</si>
  <si>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</si>
  <si>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</si>
  <si>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</si>
  <si>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</si>
  <si>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</si>
  <si>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</si>
  <si>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</si>
  <si>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</si>
  <si>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</si>
  <si>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</si>
  <si>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</si>
  <si>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</si>
  <si>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</si>
  <si>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</si>
  <si>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</si>
  <si>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</si>
  <si>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</si>
  <si>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</si>
  <si>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</si>
  <si>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</si>
  <si>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</si>
  <si>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</si>
  <si>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</si>
  <si>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</si>
  <si>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</si>
  <si>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</si>
  <si>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</si>
  <si>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</si>
  <si>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</si>
  <si>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</si>
  <si>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</si>
  <si>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</si>
  <si>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</si>
  <si>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</si>
  <si>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</si>
  <si>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</si>
  <si>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</si>
  <si>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</si>
  <si>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</si>
  <si>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</si>
  <si>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</si>
  <si>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</si>
  <si>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</si>
  <si>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</si>
  <si>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</si>
  <si>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</si>
  <si>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</si>
  <si>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</si>
  <si>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</si>
  <si>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</si>
  <si>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</si>
  <si>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</si>
  <si>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</si>
  <si>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</si>
  <si>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</si>
  <si>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</si>
  <si>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</si>
  <si>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</si>
  <si>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</si>
  <si>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</si>
  <si>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</si>
  <si>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</si>
  <si>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</si>
  <si>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</si>
  <si>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</si>
  <si>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</si>
  <si>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</si>
  <si>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</si>
  <si>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</si>
  <si>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</si>
  <si>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</si>
  <si>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</si>
  <si>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</si>
  <si>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</si>
  <si>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</si>
  <si>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</si>
  <si>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</si>
  <si>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</si>
  <si>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</si>
  <si>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</si>
  <si>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</si>
  <si>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</si>
  <si>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</si>
  <si>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</si>
  <si>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</si>
  <si>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</si>
  <si>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</si>
  <si>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</si>
  <si>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</si>
  <si>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</si>
  <si>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</si>
  <si>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</si>
  <si>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</si>
  <si>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</si>
  <si>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</si>
  <si>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</si>
  <si>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</si>
  <si>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</si>
  <si>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</si>
  <si>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</si>
  <si>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</si>
  <si>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</si>
  <si>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</si>
  <si>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</si>
  <si>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</si>
  <si>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</si>
  <si>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</si>
  <si>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</si>
  <si>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</si>
  <si>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</si>
  <si>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</si>
  <si>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</si>
  <si>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</si>
  <si>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</si>
  <si>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</si>
  <si>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</si>
  <si>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</si>
  <si>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</si>
  <si>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</si>
  <si>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</si>
  <si>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</si>
  <si>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</si>
  <si>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</si>
  <si>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</si>
  <si>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</si>
  <si>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</si>
  <si>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</si>
  <si>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</si>
  <si>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</si>
  <si>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</si>
  <si>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</si>
  <si>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</si>
  <si>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</si>
  <si>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</si>
  <si>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</si>
  <si>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</si>
  <si>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</si>
  <si>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</si>
  <si>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</si>
  <si>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</si>
  <si>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</si>
  <si>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</si>
  <si>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</si>
  <si>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</si>
  <si>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</si>
  <si>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</si>
  <si>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</si>
  <si>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</si>
  <si>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</si>
  <si>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</si>
  <si>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</si>
  <si>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</si>
  <si>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</si>
  <si>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</si>
  <si>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</si>
  <si>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</si>
  <si>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</si>
  <si>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</si>
  <si>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</si>
  <si>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</si>
  <si>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</si>
  <si>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</si>
  <si>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</si>
  <si>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</si>
  <si>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</si>
  <si>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</si>
  <si>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</si>
  <si>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</si>
  <si>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</si>
  <si>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</si>
  <si>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</si>
  <si>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</si>
  <si>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</si>
  <si>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</si>
  <si>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</si>
  <si>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</si>
  <si>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</si>
  <si>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</si>
  <si>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</si>
  <si>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</si>
  <si>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</si>
  <si>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</si>
  <si>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</si>
  <si>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</si>
  <si>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</si>
  <si>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</si>
  <si>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</si>
  <si>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</si>
  <si>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</si>
  <si>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</si>
  <si>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</si>
  <si>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</si>
  <si>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</si>
  <si>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</si>
  <si>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</si>
  <si>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</si>
  <si>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</si>
  <si>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</si>
  <si>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</si>
  <si>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</si>
  <si>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</si>
  <si>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</si>
  <si>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</si>
  <si>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</si>
  <si>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</si>
  <si>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</si>
  <si>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</si>
  <si>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</si>
  <si>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</si>
  <si>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</si>
  <si>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</si>
  <si>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</si>
  <si>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</si>
  <si>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</si>
  <si>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</si>
  <si>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</si>
  <si>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</si>
  <si>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</si>
  <si>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</si>
  <si>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</si>
  <si>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</si>
  <si>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</si>
  <si>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</si>
  <si>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</si>
  <si>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</si>
  <si>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</si>
  <si>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</si>
  <si>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</si>
  <si>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</si>
  <si>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</si>
  <si>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</si>
  <si>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</si>
  <si>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</si>
  <si>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</si>
  <si>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</si>
  <si>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</si>
  <si>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</si>
  <si>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</si>
  <si>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</si>
  <si>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</si>
  <si>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</si>
  <si>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</si>
  <si>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</si>
  <si>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</si>
  <si>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</si>
  <si>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</si>
  <si>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</si>
  <si>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</si>
  <si>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</si>
  <si>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</si>
  <si>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</si>
  <si>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</si>
  <si>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</si>
  <si>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</si>
  <si>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</si>
  <si>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</si>
  <si>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</si>
  <si>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</si>
  <si>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</si>
  <si>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</si>
  <si>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</si>
  <si>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</si>
  <si>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</si>
  <si>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</si>
  <si>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</si>
  <si>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</si>
  <si>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</si>
  <si>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</si>
  <si>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</si>
  <si>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</si>
  <si>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</si>
  <si>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</si>
  <si>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</si>
  <si>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</si>
  <si>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</si>
  <si>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</si>
  <si>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</si>
  <si>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</si>
  <si>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</si>
  <si>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</si>
  <si>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</si>
  <si>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</si>
  <si>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</si>
  <si>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</si>
  <si>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</si>
  <si>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</si>
  <si>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</si>
  <si>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</si>
  <si>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</si>
  <si>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</si>
  <si>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</si>
  <si>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</si>
  <si>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</si>
  <si>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</si>
  <si>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</si>
  <si>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</si>
  <si>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</si>
  <si>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</si>
  <si>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</si>
  <si>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</si>
  <si>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</si>
  <si>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</si>
  <si>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</si>
  <si>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</si>
  <si>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</si>
  <si>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</si>
  <si>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</si>
  <si>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</si>
  <si>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</si>
  <si>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</si>
  <si>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</si>
  <si>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</si>
  <si>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</si>
  <si>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</si>
  <si>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</si>
  <si>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</si>
  <si>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</si>
  <si>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</si>
  <si>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</si>
  <si>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</si>
  <si>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</si>
  <si>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</si>
  <si>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</si>
  <si>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</si>
  <si>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</si>
  <si>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</si>
  <si>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</si>
  <si>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</si>
  <si>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</si>
  <si>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</si>
  <si>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</si>
  <si>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</si>
  <si>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</si>
  <si>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</si>
  <si>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</si>
  <si>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</si>
  <si>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</si>
  <si>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</si>
  <si>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</si>
  <si>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</si>
  <si>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</si>
  <si>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</si>
  <si>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</si>
  <si>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</si>
  <si>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</si>
  <si>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</si>
  <si>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</si>
  <si>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</si>
  <si>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</si>
  <si>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</si>
  <si>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</si>
  <si>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</si>
  <si>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</si>
  <si>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</si>
  <si>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</si>
  <si>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</si>
  <si>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</si>
  <si>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</si>
  <si>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</si>
  <si>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</si>
  <si>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</si>
  <si>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</si>
  <si>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</si>
  <si>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</si>
  <si>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</si>
  <si>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</si>
  <si>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</si>
  <si>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</si>
  <si>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</si>
  <si>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</si>
  <si>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</si>
  <si>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</si>
  <si>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</si>
  <si>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</si>
  <si>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</si>
  <si>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</si>
  <si>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</si>
  <si>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</si>
  <si>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</si>
  <si>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</si>
  <si>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</si>
  <si>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</si>
  <si>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</si>
  <si>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</si>
  <si>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</si>
  <si>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</si>
  <si>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</si>
  <si>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</si>
  <si>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</si>
  <si>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</si>
  <si>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</si>
  <si>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</si>
  <si>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</si>
  <si>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</si>
  <si>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</si>
  <si>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</si>
  <si>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</si>
  <si>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</si>
  <si>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</si>
  <si>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</si>
  <si>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</si>
  <si>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</si>
  <si>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</si>
  <si>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</si>
  <si>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</si>
  <si>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</si>
  <si>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</si>
  <si>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</si>
  <si>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</si>
  <si>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</si>
  <si>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</si>
  <si>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</si>
  <si>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</si>
  <si>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</si>
  <si>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</si>
  <si>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</si>
  <si>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</si>
  <si>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</si>
  <si>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</si>
  <si>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</si>
  <si>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</si>
  <si>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</si>
  <si>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</si>
  <si>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</si>
  <si>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</si>
  <si>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</si>
  <si>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</si>
  <si>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</si>
  <si>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</si>
  <si>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</si>
  <si>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</si>
  <si>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</si>
  <si>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</si>
  <si>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</si>
  <si>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</si>
  <si>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</si>
  <si>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</si>
  <si>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</si>
  <si>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</si>
  <si>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</si>
  <si>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</si>
  <si>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</si>
  <si>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</si>
  <si>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</si>
  <si>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</si>
  <si>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</si>
  <si>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</si>
  <si>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</si>
  <si>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</si>
  <si>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</si>
  <si>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</si>
  <si>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</si>
  <si>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</si>
  <si>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</si>
  <si>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</si>
  <si>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</si>
  <si>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</si>
  <si>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</si>
  <si>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</si>
  <si>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</si>
  <si>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</si>
  <si>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</si>
  <si>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</si>
  <si>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</si>
  <si>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</si>
  <si>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</si>
  <si>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</si>
  <si>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</si>
  <si>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</si>
  <si>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</si>
  <si>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</si>
  <si>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</si>
  <si>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</si>
  <si>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</si>
  <si>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</si>
  <si>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</si>
  <si>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</si>
  <si>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</si>
  <si>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</si>
  <si>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</si>
  <si>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</si>
  <si>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</si>
  <si>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</si>
  <si>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</si>
  <si>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</si>
  <si>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</si>
  <si>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</si>
  <si>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</si>
  <si>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</si>
  <si>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</si>
  <si>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</si>
  <si>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</si>
  <si>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</si>
  <si>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</si>
  <si>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</si>
  <si>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</si>
  <si>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</si>
  <si>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</si>
  <si>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</si>
  <si>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</si>
  <si>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</si>
  <si>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</si>
  <si>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</si>
  <si>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</si>
  <si>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</si>
  <si>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</si>
  <si>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</si>
  <si>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</si>
  <si>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</si>
  <si>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</si>
  <si>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</si>
  <si>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</si>
  <si>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</si>
  <si>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</si>
  <si>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</si>
  <si>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</si>
  <si>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</si>
  <si>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</si>
  <si>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</si>
  <si>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</si>
  <si>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</si>
  <si>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</si>
  <si>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</si>
  <si>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</si>
  <si>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</si>
  <si>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</si>
  <si>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</si>
  <si>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</si>
  <si>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</si>
  <si>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</si>
  <si>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</si>
  <si>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</si>
  <si>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</si>
  <si>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</si>
  <si>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</si>
  <si>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</si>
  <si>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</si>
  <si>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</si>
  <si>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</si>
  <si>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</si>
  <si>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</si>
  <si>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</si>
  <si>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</si>
  <si>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</si>
  <si>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</si>
  <si>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</si>
  <si>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</si>
  <si>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</si>
  <si>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</si>
  <si>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</si>
  <si>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</si>
  <si>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</si>
  <si>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</si>
  <si>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</si>
  <si>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</si>
  <si>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</si>
  <si>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</si>
  <si>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</si>
  <si>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</si>
  <si>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</si>
  <si>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</si>
  <si>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</si>
  <si>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</si>
  <si>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</si>
  <si>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</si>
  <si>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</si>
  <si>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</si>
  <si>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</si>
  <si>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</si>
  <si>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</si>
  <si>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</si>
  <si>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</si>
  <si>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</si>
  <si>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</si>
  <si>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</si>
  <si>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</si>
  <si>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</si>
  <si>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</si>
  <si>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</si>
  <si>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</si>
  <si>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</si>
  <si>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</si>
  <si>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</si>
  <si>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</si>
  <si>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</si>
  <si>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</si>
  <si>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</si>
  <si>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</si>
  <si>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</si>
  <si>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</si>
  <si>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</si>
  <si>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</si>
  <si>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</si>
  <si>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</si>
  <si>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</si>
  <si>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</si>
  <si>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</si>
  <si>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</si>
  <si>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</si>
  <si>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</si>
  <si>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</si>
  <si>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</si>
  <si>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</si>
  <si>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</si>
  <si>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</si>
  <si>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</si>
  <si>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</si>
  <si>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</si>
  <si>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</si>
  <si>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</si>
  <si>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</si>
  <si>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</si>
  <si>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</si>
  <si>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</si>
  <si>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</si>
  <si>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</si>
  <si>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</si>
  <si>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</si>
  <si>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</si>
  <si>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</si>
  <si>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</si>
  <si>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</si>
  <si>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</si>
  <si>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</si>
  <si>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</si>
  <si>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</si>
  <si>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</si>
  <si>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</si>
  <si>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</si>
  <si>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</si>
  <si>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</si>
  <si>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</si>
  <si>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</si>
  <si>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</si>
  <si>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</si>
  <si>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</si>
  <si>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</si>
  <si>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</si>
  <si>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</si>
  <si>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</si>
  <si>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</si>
  <si>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</si>
  <si>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</si>
  <si>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</si>
  <si>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</si>
  <si>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</si>
  <si>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</si>
  <si>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</si>
  <si>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</si>
  <si>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</si>
  <si>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</si>
  <si>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</si>
  <si>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</si>
  <si>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</si>
  <si>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</si>
  <si>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</si>
  <si>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</si>
  <si>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</si>
  <si>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</si>
  <si>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</si>
  <si>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</si>
  <si>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</si>
  <si>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</si>
  <si>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</si>
  <si>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</si>
  <si>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</si>
  <si>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</si>
  <si>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</si>
  <si>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</si>
  <si>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</si>
  <si>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</si>
  <si>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</si>
  <si>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</si>
  <si>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</si>
  <si>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</si>
  <si>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</si>
  <si>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</si>
  <si>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</si>
  <si>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</si>
  <si>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</si>
  <si>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</si>
  <si>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</si>
  <si>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</si>
  <si>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</si>
  <si>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</si>
  <si>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</si>
  <si>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</si>
  <si>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</si>
  <si>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</si>
  <si>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</si>
  <si>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</si>
  <si>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</si>
  <si>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</si>
  <si>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</si>
  <si>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</si>
  <si>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</si>
  <si>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</si>
  <si>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</si>
  <si>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</si>
  <si>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</si>
  <si>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</si>
  <si>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</si>
  <si>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</si>
  <si>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</si>
  <si>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</si>
  <si>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</si>
  <si>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</si>
  <si>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</si>
  <si>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</si>
  <si>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</si>
  <si>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</si>
  <si>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</si>
  <si>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</si>
  <si>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</si>
  <si>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</si>
  <si>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</si>
  <si>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</si>
  <si>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</si>
  <si>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</si>
  <si>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</si>
  <si>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</si>
  <si>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</si>
  <si>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</si>
  <si>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</si>
  <si>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</si>
  <si>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</si>
  <si>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</si>
  <si>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</si>
  <si>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</si>
  <si>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</si>
  <si>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</si>
  <si>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</si>
  <si>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</si>
  <si>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</si>
  <si>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</si>
  <si>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</si>
  <si>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</si>
  <si>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</si>
  <si>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</si>
  <si>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</si>
  <si>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</si>
  <si>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</si>
  <si>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</si>
  <si>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</si>
  <si>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</si>
  <si>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</si>
  <si>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</si>
  <si>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</si>
  <si>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</si>
  <si>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</si>
  <si>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</si>
  <si>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</si>
  <si>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</si>
  <si>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</si>
  <si>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</si>
  <si>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</si>
  <si>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</si>
  <si>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</si>
  <si>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</si>
  <si>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</si>
  <si>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</si>
  <si>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</si>
  <si>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</si>
  <si>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</si>
  <si>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</si>
  <si>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</si>
  <si>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</si>
  <si>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</si>
  <si>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</si>
  <si>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</si>
  <si>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</si>
  <si>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</si>
  <si>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</si>
  <si>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</si>
  <si>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</si>
  <si>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</si>
  <si>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</si>
  <si>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</si>
  <si>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</si>
  <si>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</si>
  <si>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</si>
  <si>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</si>
  <si>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</si>
  <si>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</si>
  <si>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</si>
  <si>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</si>
  <si>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</si>
  <si>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</si>
  <si>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</si>
  <si>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</si>
  <si>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</si>
  <si>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</si>
  <si>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</si>
  <si>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</si>
  <si>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</si>
  <si>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</si>
  <si>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</si>
  <si>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</si>
  <si>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</si>
  <si>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</si>
  <si>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</si>
  <si>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</si>
  <si>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</si>
  <si>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</si>
  <si>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</si>
  <si>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</si>
  <si>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</si>
  <si>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</si>
  <si>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</si>
  <si>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</si>
  <si>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</si>
  <si>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</si>
  <si>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</si>
  <si>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</si>
  <si>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</si>
  <si>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</si>
  <si>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</si>
  <si>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</si>
  <si>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</si>
  <si>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</si>
  <si>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</si>
  <si>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</si>
  <si>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</si>
  <si>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</si>
  <si>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</si>
  <si>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</si>
  <si>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</si>
  <si>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</si>
  <si>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</si>
  <si>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</si>
  <si>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</si>
  <si>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</si>
  <si>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</si>
  <si>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</si>
  <si>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</si>
  <si>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</si>
  <si>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</si>
  <si>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</si>
  <si>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</si>
  <si>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</si>
  <si>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</si>
  <si>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</si>
  <si>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</si>
  <si>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</si>
  <si>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</si>
  <si>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</si>
  <si>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</si>
  <si>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</si>
  <si>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</si>
  <si>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</si>
  <si>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</si>
  <si>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</si>
  <si>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</si>
  <si>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</si>
  <si>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</si>
  <si>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</si>
  <si>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</si>
  <si>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</si>
  <si>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</si>
  <si>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</si>
  <si>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</si>
  <si>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</si>
  <si>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</si>
  <si>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</si>
  <si>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</si>
  <si>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</si>
  <si>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</si>
  <si>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</si>
  <si>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</si>
  <si>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</si>
  <si>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</si>
  <si>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</si>
  <si>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</si>
  <si>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</si>
  <si>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</si>
  <si>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</si>
  <si>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</si>
  <si>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</si>
  <si>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</si>
  <si>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</si>
  <si>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</si>
  <si>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</si>
  <si>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</si>
  <si>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</si>
  <si>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</si>
  <si>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</si>
  <si>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</si>
  <si>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</si>
  <si>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</si>
  <si>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</si>
  <si>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</si>
  <si>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</si>
  <si>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</si>
  <si>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</si>
  <si>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</si>
  <si>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</si>
  <si>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</si>
  <si>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</si>
  <si>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</si>
  <si>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</si>
  <si>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</si>
  <si>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</si>
  <si>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</si>
  <si>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</si>
  <si>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</si>
  <si>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</si>
  <si>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</si>
  <si>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</si>
  <si>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</si>
  <si>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</si>
  <si>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</si>
  <si>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</si>
  <si>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</si>
  <si>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</si>
  <si>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</si>
  <si>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</si>
  <si>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</si>
  <si>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</si>
  <si>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</si>
  <si>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</si>
  <si>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</si>
  <si>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</si>
  <si>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</si>
  <si>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</si>
  <si>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</si>
  <si>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</si>
  <si>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</si>
  <si>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</si>
  <si>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</si>
  <si>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</si>
  <si>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</si>
  <si>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</si>
  <si>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</si>
  <si>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</si>
  <si>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</si>
  <si>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</si>
  <si>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</si>
  <si>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</si>
  <si>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</si>
  <si>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</si>
  <si>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</si>
  <si>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</si>
  <si>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</si>
  <si>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</si>
  <si>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</si>
  <si>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</si>
  <si>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</si>
  <si>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</si>
  <si>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</si>
  <si>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</si>
  <si>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</si>
  <si>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</si>
  <si>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</si>
  <si>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</si>
  <si>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</si>
  <si>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</si>
  <si>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</si>
  <si>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</si>
  <si>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</si>
  <si>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</si>
  <si>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</si>
  <si>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</si>
  <si>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</si>
  <si>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</si>
  <si>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</si>
  <si>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</si>
  <si>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</si>
  <si>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</si>
  <si>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</si>
  <si>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</si>
  <si>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</si>
  <si>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</si>
  <si>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</si>
  <si>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</si>
  <si>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</si>
  <si>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</si>
  <si>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</si>
  <si>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</si>
  <si>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</si>
  <si>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</si>
  <si>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</si>
  <si>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</si>
  <si>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</si>
  <si>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</si>
  <si>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</si>
  <si>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</si>
  <si>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</si>
  <si>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</si>
  <si>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</si>
  <si>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</si>
  <si>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</si>
  <si>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</si>
  <si>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</si>
  <si>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</si>
  <si>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</si>
  <si>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</si>
  <si>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</si>
  <si>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</si>
  <si>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</si>
  <si>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</si>
  <si>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</si>
  <si>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</si>
  <si>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</si>
  <si>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</si>
  <si>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</si>
  <si>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</si>
  <si>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</si>
  <si>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</si>
  <si>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</si>
  <si>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</si>
  <si>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</si>
  <si>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</si>
  <si>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</si>
  <si>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</si>
  <si>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</si>
  <si>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</si>
  <si>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</si>
  <si>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</si>
  <si>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</si>
  <si>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</si>
  <si>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</si>
  <si>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</si>
  <si>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</si>
  <si>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</si>
  <si>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</si>
  <si>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</si>
  <si>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</si>
  <si>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</si>
  <si>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</si>
  <si>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</si>
  <si>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</si>
  <si>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</si>
  <si>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</si>
  <si>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</si>
  <si>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</si>
  <si>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</si>
  <si>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</si>
  <si>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</si>
  <si>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</si>
  <si>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</si>
  <si>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</si>
  <si>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</si>
  <si>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</si>
  <si>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</si>
  <si>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</si>
  <si>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</si>
  <si>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</si>
  <si>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</si>
  <si>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</si>
  <si>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</si>
  <si>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</si>
  <si>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</si>
  <si>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</si>
  <si>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</si>
  <si>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</si>
  <si>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</si>
  <si>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</si>
  <si>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</si>
  <si>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</si>
  <si>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</si>
  <si>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</si>
  <si>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</si>
  <si>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</si>
  <si>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</si>
  <si>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</si>
  <si>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</si>
  <si>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</si>
  <si>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</si>
  <si>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</si>
  <si>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</si>
  <si>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</si>
  <si>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</si>
  <si>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</si>
  <si>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</si>
  <si>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</si>
  <si>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</si>
  <si>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</si>
  <si>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</si>
  <si>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</si>
  <si>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</si>
  <si>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</si>
  <si>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</si>
  <si>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</si>
  <si>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</si>
  <si>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</si>
  <si>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</si>
  <si>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</si>
  <si>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</si>
  <si>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</si>
  <si>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</si>
  <si>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</si>
  <si>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</si>
  <si>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</si>
  <si>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</si>
  <si>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</si>
  <si>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</si>
  <si>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</si>
  <si>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</si>
  <si>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</si>
  <si>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</si>
  <si>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</si>
  <si>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</si>
  <si>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</si>
  <si>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</si>
  <si>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</si>
  <si>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</si>
  <si>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</si>
  <si>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</si>
  <si>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</si>
  <si>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</si>
  <si>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</si>
  <si>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</si>
  <si>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</si>
  <si>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</si>
  <si>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</si>
  <si>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</si>
  <si>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</si>
  <si>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</si>
  <si>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</si>
  <si>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</si>
  <si>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</si>
  <si>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</si>
  <si>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</si>
  <si>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</si>
  <si>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</si>
  <si>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</si>
  <si>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</si>
  <si>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</si>
  <si>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</si>
  <si>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</si>
  <si>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</si>
  <si>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</si>
  <si>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</si>
  <si>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</si>
  <si>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</si>
  <si>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</si>
  <si>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</si>
  <si>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</si>
  <si>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</si>
  <si>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</si>
  <si>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</si>
  <si>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</si>
  <si>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</si>
  <si>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</si>
  <si>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</si>
  <si>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</si>
  <si>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</si>
  <si>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</si>
  <si>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</si>
  <si>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</si>
  <si>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</si>
  <si>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</si>
  <si>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</si>
  <si>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</si>
  <si>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</si>
  <si>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</si>
  <si>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</si>
  <si>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</si>
  <si>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</si>
  <si>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</si>
  <si>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</si>
  <si>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</si>
  <si>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</si>
  <si>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</si>
  <si>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</si>
  <si>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</si>
  <si>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</si>
  <si>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</si>
  <si>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</si>
  <si>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</si>
  <si>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</si>
  <si>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</si>
  <si>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</si>
  <si>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</si>
  <si>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</si>
  <si>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</si>
  <si>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</si>
  <si>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</si>
  <si>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</si>
  <si>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</si>
  <si>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</si>
  <si>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</si>
  <si>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</si>
  <si>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</si>
  <si>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</si>
  <si>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</si>
  <si>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</si>
  <si>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</si>
  <si>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</si>
  <si>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</si>
  <si>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</si>
  <si>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</si>
  <si>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</si>
  <si>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</si>
  <si>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</si>
  <si>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</si>
  <si>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</si>
  <si>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</si>
  <si>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</si>
  <si>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</si>
  <si>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</si>
  <si>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</si>
  <si>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</si>
  <si>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</si>
  <si>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</si>
  <si>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</si>
  <si>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</si>
  <si>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</si>
  <si>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</si>
  <si>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</si>
  <si>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</si>
  <si>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</si>
  <si>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</si>
  <si>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</si>
  <si>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</si>
  <si>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</si>
  <si>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</si>
  <si>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</si>
  <si>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</si>
  <si>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</si>
  <si>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</si>
  <si>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</si>
  <si>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</si>
  <si>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</si>
  <si>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</si>
  <si>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</si>
  <si>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</si>
  <si>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</si>
  <si>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</si>
  <si>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</si>
  <si>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</si>
  <si>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</si>
  <si>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</si>
  <si>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</si>
  <si>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</si>
  <si>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</si>
  <si>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</si>
  <si>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</si>
  <si>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</si>
  <si>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</si>
  <si>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</si>
  <si>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</si>
  <si>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</si>
  <si>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</si>
  <si>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</si>
  <si>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</si>
  <si>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</si>
  <si>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</si>
  <si>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</si>
  <si>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</si>
  <si>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</si>
  <si>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</si>
  <si>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</si>
  <si>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</si>
  <si>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</si>
  <si>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</si>
  <si>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</si>
  <si>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</si>
  <si>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</si>
  <si>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</si>
  <si>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</si>
  <si>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</si>
  <si>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</si>
  <si>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</si>
  <si>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</si>
  <si>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</si>
  <si>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</si>
  <si>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</si>
  <si>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</si>
  <si>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</si>
  <si>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</si>
  <si>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</si>
  <si>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</si>
  <si>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</si>
  <si>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</si>
  <si>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</si>
  <si>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</si>
  <si>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</si>
  <si>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</si>
  <si>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</si>
  <si>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</si>
  <si>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</si>
  <si>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</si>
  <si>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</si>
  <si>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</si>
  <si>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</si>
  <si>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</si>
  <si>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</si>
  <si>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</si>
  <si>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</si>
  <si>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</si>
  <si>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</si>
  <si>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</si>
  <si>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</si>
  <si>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</si>
  <si>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</si>
  <si>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</si>
  <si>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</si>
  <si>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</si>
  <si>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</si>
  <si>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</si>
  <si>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</si>
  <si>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</si>
  <si>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</si>
  <si>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</si>
  <si>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</si>
  <si>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</si>
  <si>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</si>
  <si>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</si>
  <si>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</si>
  <si>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</si>
  <si>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</si>
  <si>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</si>
  <si>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</si>
  <si>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</si>
  <si>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</si>
  <si>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</si>
  <si>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</si>
  <si>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</si>
  <si>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</si>
  <si>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</si>
  <si>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</si>
  <si>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</si>
  <si>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</si>
  <si>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</si>
  <si>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</si>
  <si>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</si>
  <si>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</si>
  <si>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</si>
  <si>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</si>
  <si>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</si>
  <si>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</si>
  <si>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</si>
  <si>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</si>
  <si>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</si>
  <si>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</si>
  <si>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</si>
  <si>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</si>
  <si>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</si>
  <si>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</si>
  <si>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</si>
  <si>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</si>
  <si>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</si>
  <si>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</si>
  <si>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</si>
  <si>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</si>
  <si>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</si>
  <si>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</si>
  <si>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</si>
  <si>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</si>
  <si>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</si>
  <si>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</si>
  <si>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</si>
  <si>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</si>
  <si>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</si>
  <si>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</si>
  <si>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</si>
  <si>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</si>
  <si>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</si>
  <si>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</si>
  <si>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</si>
  <si>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</si>
  <si>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</si>
  <si>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</si>
  <si>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</si>
  <si>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</si>
  <si>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</si>
  <si>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</si>
  <si>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</si>
  <si>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</si>
  <si>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</si>
  <si>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</si>
  <si>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</si>
  <si>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</si>
  <si>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</si>
  <si>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</si>
  <si>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</si>
  <si>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</si>
  <si>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</si>
  <si>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</si>
  <si>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</si>
  <si>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</si>
  <si>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</si>
  <si>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</si>
  <si>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</si>
  <si>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</si>
  <si>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</si>
  <si>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</si>
  <si>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</si>
  <si>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</si>
  <si>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</si>
  <si>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</si>
  <si>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</si>
  <si>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</si>
  <si>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</si>
  <si>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</si>
  <si>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</si>
  <si>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</si>
  <si>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</si>
  <si>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</si>
  <si>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</si>
  <si>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</si>
  <si>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</si>
  <si>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</si>
  <si>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</si>
  <si>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</si>
  <si>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</si>
  <si>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</si>
  <si>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</si>
  <si>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</si>
  <si>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</si>
  <si>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</si>
  <si>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</si>
  <si>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</si>
  <si>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</si>
  <si>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</si>
  <si>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</si>
  <si>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</si>
  <si>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</si>
  <si>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</si>
  <si>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</si>
  <si>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</si>
  <si>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</si>
  <si>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</si>
  <si>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</si>
  <si>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</si>
  <si>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</si>
  <si>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</si>
  <si>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</si>
  <si>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</si>
  <si>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</si>
  <si>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</si>
  <si>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</si>
  <si>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</si>
  <si>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</si>
  <si>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</si>
  <si>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</si>
  <si>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</si>
  <si>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</si>
  <si>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</si>
  <si>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</si>
  <si>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</si>
  <si>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</si>
  <si>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</si>
  <si>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</si>
  <si>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</si>
  <si>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</si>
  <si>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</si>
  <si>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</si>
  <si>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</si>
  <si>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</si>
  <si>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</si>
  <si>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</si>
  <si>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</si>
  <si>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</si>
  <si>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</si>
  <si>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</si>
  <si>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</si>
  <si>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</si>
  <si>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</si>
  <si>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</si>
  <si>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</si>
  <si>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</si>
  <si>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</si>
  <si>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</si>
  <si>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</si>
  <si>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</si>
  <si>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</si>
  <si>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</si>
  <si>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</si>
  <si>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</si>
  <si>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</si>
  <si>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</si>
  <si>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</si>
  <si>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</si>
  <si>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</si>
  <si>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</si>
  <si>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</si>
  <si>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</si>
  <si>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</si>
  <si>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</si>
  <si>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</si>
  <si>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</si>
  <si>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</si>
  <si>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</si>
  <si>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</si>
  <si>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</si>
  <si>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</si>
  <si>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</si>
  <si>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</si>
  <si>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</si>
  <si>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</si>
  <si>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</si>
  <si>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</si>
  <si>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</si>
  <si>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</si>
  <si>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</si>
  <si>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</si>
  <si>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</si>
  <si>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</si>
  <si>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</si>
  <si>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</si>
  <si>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</si>
  <si>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</si>
  <si>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</si>
  <si>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</si>
  <si>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</si>
  <si>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</si>
  <si>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</si>
  <si>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</si>
  <si>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</si>
  <si>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</si>
  <si>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</si>
  <si>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</si>
  <si>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</si>
  <si>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</si>
  <si>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</si>
  <si>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</si>
  <si>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</si>
  <si>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</si>
  <si>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</si>
  <si>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</si>
  <si>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</si>
  <si>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</si>
  <si>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</si>
  <si>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</si>
  <si>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</si>
  <si>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</si>
  <si>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</si>
  <si>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</si>
  <si>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</si>
  <si>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</si>
  <si>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</si>
  <si>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</si>
  <si>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</si>
  <si>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</si>
  <si>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</si>
  <si>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</si>
  <si>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</si>
  <si>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</si>
  <si>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</si>
  <si>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</si>
  <si>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</si>
  <si>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</si>
  <si>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</si>
  <si>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</si>
  <si>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</si>
  <si>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</si>
  <si>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</si>
  <si>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</si>
  <si>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</si>
  <si>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</si>
  <si>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</si>
  <si>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</si>
  <si>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</si>
  <si>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</si>
  <si>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</si>
  <si>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</si>
  <si>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</si>
  <si>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</si>
  <si>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</si>
  <si>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</si>
  <si>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</si>
  <si>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</si>
  <si>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</si>
  <si>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</si>
  <si>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</si>
  <si>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</si>
  <si>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</si>
  <si>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</si>
  <si>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</si>
  <si>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</si>
  <si>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</si>
  <si>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</si>
  <si>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</si>
  <si>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</si>
  <si>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</si>
  <si>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</si>
  <si>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</si>
  <si>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</si>
  <si>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</si>
  <si>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</si>
  <si>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</si>
  <si>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</si>
  <si>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</si>
  <si>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</si>
  <si>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</si>
  <si>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</si>
  <si>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</si>
  <si>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</si>
  <si>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</si>
  <si>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</si>
  <si>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</si>
  <si>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</si>
  <si>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</si>
  <si>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</si>
  <si>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</si>
  <si>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</si>
  <si>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</si>
  <si>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</si>
  <si>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</si>
  <si>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</si>
  <si>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</si>
  <si>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</si>
  <si>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</si>
  <si>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</si>
  <si>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</si>
  <si>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</si>
  <si>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</si>
  <si>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</si>
  <si>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</si>
  <si>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</si>
  <si>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</si>
  <si>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</si>
  <si>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</si>
  <si>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</si>
  <si>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</si>
  <si>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</si>
  <si>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</si>
  <si>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</si>
  <si>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</si>
  <si>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</si>
  <si>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</si>
  <si>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</si>
  <si>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</si>
  <si>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</si>
  <si>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</si>
  <si>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</si>
  <si>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</si>
  <si>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</si>
  <si>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</si>
  <si>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</si>
  <si>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</si>
  <si>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</si>
  <si>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</si>
  <si>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</si>
  <si>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</si>
  <si>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</si>
  <si>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</si>
  <si>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</si>
  <si>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</si>
  <si>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</si>
  <si>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</si>
  <si>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</si>
  <si>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</si>
  <si>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</si>
  <si>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</si>
  <si>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</si>
  <si>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</si>
  <si>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</si>
  <si>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</si>
  <si>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</si>
  <si>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</si>
  <si>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</si>
  <si>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</si>
  <si>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</si>
  <si>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</si>
  <si>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</si>
  <si>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</si>
  <si>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</si>
  <si>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</si>
  <si>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</si>
  <si>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</si>
  <si>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</si>
  <si>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</si>
  <si>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</si>
  <si>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</si>
  <si>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</si>
  <si>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</si>
  <si>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</si>
  <si>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</si>
  <si>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</si>
  <si>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</si>
  <si>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</si>
  <si>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</si>
  <si>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</si>
  <si>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</si>
  <si>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</si>
  <si>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</si>
  <si>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</si>
  <si>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</si>
  <si>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</si>
  <si>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</si>
  <si>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</si>
  <si>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</si>
  <si>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</si>
  <si>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</si>
  <si>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</si>
  <si>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</si>
  <si>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</si>
  <si>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</si>
  <si>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</si>
  <si>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</si>
  <si>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</si>
  <si>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</si>
  <si>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</si>
  <si>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</si>
  <si>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</si>
  <si>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</si>
  <si>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</si>
  <si>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</si>
  <si>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</si>
  <si>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</si>
  <si>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</si>
  <si>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</si>
  <si>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</si>
  <si>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</si>
  <si>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</si>
  <si>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</si>
  <si>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</si>
  <si>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</si>
  <si>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</si>
  <si>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</si>
  <si>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</si>
  <si>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</si>
  <si>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</si>
  <si>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</si>
  <si>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</si>
  <si>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</si>
  <si>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</si>
  <si>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</si>
  <si>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</si>
  <si>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</si>
  <si>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</si>
  <si>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</si>
  <si>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</si>
  <si>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</si>
  <si>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</si>
  <si>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</si>
  <si>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</si>
  <si>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</si>
  <si>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</si>
  <si>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</si>
  <si>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</si>
  <si>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</si>
  <si>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</si>
  <si>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</si>
  <si>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</si>
  <si>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</si>
  <si>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</si>
  <si>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</si>
  <si>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</si>
  <si>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</si>
  <si>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</si>
  <si>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</si>
  <si>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</si>
  <si>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</si>
  <si>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</si>
  <si>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</si>
  <si>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</si>
  <si>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</si>
  <si>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</si>
  <si>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</si>
  <si>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</si>
  <si>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</si>
  <si>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</si>
  <si>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</si>
  <si>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</si>
  <si>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</si>
  <si>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</si>
  <si>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</si>
  <si>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</si>
  <si>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</si>
  <si>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</si>
  <si>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</si>
  <si>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</si>
  <si>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</si>
  <si>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</si>
  <si>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</si>
  <si>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</si>
  <si>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</si>
  <si>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</si>
  <si>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</si>
  <si>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</si>
  <si>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</si>
  <si>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</si>
  <si>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</si>
  <si>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</si>
  <si>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</si>
  <si>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</si>
  <si>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</si>
  <si>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</si>
  <si>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</si>
  <si>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</si>
  <si>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</si>
  <si>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</si>
  <si>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</si>
  <si>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</si>
  <si>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</si>
  <si>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</si>
  <si>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</si>
  <si>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</si>
  <si>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</si>
  <si>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</si>
  <si>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</si>
  <si>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</si>
  <si>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</si>
  <si>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</si>
  <si>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</si>
  <si>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</si>
  <si>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</si>
  <si>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</si>
  <si>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</si>
  <si>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</si>
  <si>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</si>
  <si>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</si>
  <si>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</si>
  <si>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</si>
  <si>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</si>
  <si>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</si>
  <si>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</si>
  <si>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</si>
  <si>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</si>
  <si>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</si>
  <si>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</si>
  <si>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</si>
  <si>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</si>
  <si>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</si>
  <si>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</si>
  <si>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</si>
  <si>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</si>
  <si>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</si>
  <si>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</si>
  <si>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</si>
  <si>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</si>
  <si>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</si>
  <si>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</si>
  <si>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</si>
  <si>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</si>
  <si>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</si>
  <si>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</si>
  <si>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</si>
  <si>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</si>
  <si>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</si>
  <si>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</si>
  <si>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</si>
  <si>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</si>
  <si>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</si>
  <si>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</si>
  <si>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</si>
  <si>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</si>
  <si>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</si>
  <si>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</si>
  <si>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</si>
  <si>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</si>
  <si>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</si>
  <si>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</si>
  <si>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</si>
  <si>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</si>
  <si>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</si>
  <si>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</si>
  <si>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</si>
  <si>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</si>
  <si>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</si>
  <si>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</si>
  <si>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</si>
  <si>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</si>
  <si>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</si>
  <si>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</si>
  <si>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</si>
  <si>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</si>
  <si>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</si>
  <si>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</si>
  <si>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</si>
  <si>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</si>
  <si>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</si>
  <si>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</si>
  <si>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</si>
  <si>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</si>
  <si>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</si>
  <si>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</si>
  <si>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</si>
  <si>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</si>
  <si>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</si>
  <si>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</si>
  <si>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</si>
  <si>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</si>
  <si>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</si>
  <si>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</si>
  <si>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</si>
  <si>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</si>
  <si>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</si>
  <si>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</si>
  <si>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</si>
  <si>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</si>
  <si>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</si>
  <si>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</si>
  <si>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</si>
  <si>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</si>
  <si>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</si>
  <si>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</si>
  <si>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</si>
  <si>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</si>
  <si>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</si>
  <si>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</si>
  <si>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</si>
  <si>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</si>
  <si>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</si>
  <si>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</si>
  <si>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</si>
  <si>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</si>
  <si>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</si>
  <si>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</si>
  <si>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</si>
  <si>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</si>
  <si>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</si>
  <si>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</si>
  <si>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</si>
  <si>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</si>
  <si>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</si>
  <si>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</si>
  <si>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</si>
  <si>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</si>
  <si>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</si>
  <si>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</si>
  <si>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</si>
  <si>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</si>
  <si>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</si>
  <si>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</si>
  <si>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</si>
  <si>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</si>
  <si>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</si>
  <si>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</si>
  <si>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</si>
  <si>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</si>
  <si>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</si>
  <si>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</si>
  <si>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</si>
  <si>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</si>
  <si>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</si>
  <si>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</si>
  <si>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</si>
  <si>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</si>
  <si>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</si>
  <si>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</si>
  <si>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</si>
  <si>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</si>
  <si>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</si>
  <si>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</si>
  <si>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</si>
  <si>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</si>
  <si>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</si>
  <si>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</si>
  <si>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</si>
  <si>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</si>
  <si>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</si>
  <si>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</si>
  <si>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</si>
  <si>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</si>
  <si>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</si>
  <si>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</si>
  <si>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</si>
  <si>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</si>
  <si>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</si>
  <si>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</si>
  <si>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</si>
  <si>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</si>
  <si>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</si>
  <si>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</si>
  <si>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</si>
  <si>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</si>
  <si>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</si>
  <si>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</si>
  <si>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</si>
  <si>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</si>
  <si>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</si>
  <si>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</si>
  <si>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</si>
  <si>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</si>
  <si>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</si>
  <si>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</si>
  <si>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</si>
  <si>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</si>
  <si>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</si>
  <si>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</si>
  <si>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</si>
  <si>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</si>
  <si>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</si>
  <si>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</si>
  <si>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</si>
  <si>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</si>
  <si>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</si>
  <si>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</si>
  <si>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</si>
  <si>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</si>
  <si>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</si>
  <si>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</si>
  <si>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</si>
  <si>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</si>
  <si>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</si>
  <si>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</si>
  <si>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</si>
  <si>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</si>
  <si>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</si>
  <si>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</si>
  <si>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</si>
  <si>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</si>
  <si>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</si>
  <si>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</si>
  <si>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</si>
  <si>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</si>
  <si>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</si>
  <si>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</si>
  <si>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</si>
  <si>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</si>
  <si>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</si>
  <si>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</si>
  <si>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</si>
  <si>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</si>
  <si>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</si>
  <si>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</si>
  <si>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</si>
  <si>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</si>
  <si>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</si>
  <si>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</si>
  <si>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</si>
  <si>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</si>
  <si>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</si>
  <si>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</si>
  <si>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</si>
  <si>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</si>
  <si>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</si>
  <si>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</si>
  <si>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</si>
  <si>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</si>
  <si>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</si>
  <si>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</si>
  <si>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</si>
  <si>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</si>
  <si>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</si>
  <si>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</si>
  <si>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</si>
  <si>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</si>
  <si>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</si>
  <si>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</si>
  <si>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</si>
  <si>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</si>
  <si>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</si>
  <si>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</si>
  <si>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</si>
  <si>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</si>
  <si>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</si>
  <si>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</si>
  <si>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</si>
  <si>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</si>
  <si>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</si>
  <si>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</si>
  <si>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</si>
  <si>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</si>
  <si>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</si>
  <si>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</si>
  <si>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</si>
  <si>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</si>
  <si>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</si>
  <si>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</si>
  <si>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</si>
  <si>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</si>
  <si>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</si>
  <si>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</si>
  <si>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</si>
  <si>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</si>
  <si>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</si>
  <si>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</si>
  <si>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</si>
  <si>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</si>
  <si>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</si>
  <si>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</si>
  <si>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</si>
  <si>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</si>
  <si>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</si>
  <si>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</si>
  <si>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</si>
  <si>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</si>
  <si>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</si>
  <si>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</si>
  <si>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</si>
  <si>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</si>
  <si>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</si>
  <si>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</si>
  <si>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</si>
  <si>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</si>
  <si>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</si>
  <si>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</si>
  <si>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</si>
  <si>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</si>
  <si>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</si>
  <si>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</si>
  <si>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</si>
  <si>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</si>
  <si>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</si>
  <si>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</si>
  <si>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</si>
  <si>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</si>
  <si>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</si>
  <si>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</si>
  <si>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</si>
  <si>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</si>
  <si>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</si>
  <si>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</si>
  <si>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</si>
  <si>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</si>
  <si>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</si>
  <si>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</si>
  <si>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</si>
  <si>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</si>
  <si>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</si>
  <si>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</si>
  <si>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</si>
  <si>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</si>
  <si>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</si>
  <si>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</si>
  <si>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</si>
  <si>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</si>
  <si>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</si>
  <si>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</si>
  <si>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</si>
  <si>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</si>
  <si>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</si>
  <si>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</si>
  <si>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</si>
  <si>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</si>
  <si>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</si>
  <si>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</si>
  <si>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</si>
  <si>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</si>
  <si>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</si>
  <si>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</si>
  <si>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</si>
  <si>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</si>
  <si>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</si>
  <si>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</si>
  <si>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</si>
  <si>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</si>
  <si>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</si>
  <si>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</si>
  <si>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</si>
  <si>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</si>
  <si>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</si>
  <si>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</si>
  <si>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</si>
  <si>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</si>
  <si>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</si>
  <si>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</si>
  <si>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</si>
  <si>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</si>
  <si>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</si>
  <si>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</si>
  <si>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</si>
  <si>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</si>
  <si>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</si>
  <si>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</si>
  <si>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</si>
  <si>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</si>
  <si>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</si>
  <si>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</si>
  <si>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</si>
  <si>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</si>
  <si>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</si>
  <si>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</si>
  <si>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</si>
  <si>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</si>
  <si>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</si>
  <si>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</si>
  <si>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</si>
  <si>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</si>
  <si>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</si>
  <si>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</si>
  <si>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</si>
  <si>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</si>
  <si>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</si>
  <si>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</si>
  <si>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</si>
  <si>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</si>
  <si>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</si>
  <si>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</si>
  <si>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</si>
  <si>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</si>
  <si>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</si>
  <si>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</si>
  <si>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</si>
  <si>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</si>
  <si>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</si>
  <si>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</si>
  <si>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</si>
  <si>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</si>
  <si>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</si>
  <si>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</si>
  <si>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</si>
  <si>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</si>
  <si>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</si>
  <si>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</si>
  <si>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</si>
  <si>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</si>
  <si>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</si>
  <si>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</si>
  <si>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</si>
  <si>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</si>
  <si>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</si>
  <si>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</si>
  <si>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</si>
  <si>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</si>
  <si>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</si>
  <si>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</si>
  <si>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</si>
  <si>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</si>
  <si>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</si>
  <si>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</si>
  <si>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</si>
  <si>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</si>
  <si>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</si>
  <si>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</si>
  <si>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</si>
  <si>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</si>
  <si>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</si>
  <si>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</si>
  <si>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</si>
  <si>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</si>
  <si>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</si>
  <si>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</si>
  <si>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</si>
  <si>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</si>
  <si>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</si>
  <si>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</si>
  <si>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</si>
  <si>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</si>
  <si>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</si>
  <si>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</si>
  <si>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</si>
  <si>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</si>
  <si>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</si>
  <si>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</si>
  <si>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</si>
  <si>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</si>
  <si>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</si>
  <si>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</si>
  <si>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</si>
  <si>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</si>
  <si>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</si>
  <si>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</si>
  <si>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</si>
  <si>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</si>
  <si>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</si>
  <si>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</si>
  <si>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</si>
  <si>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</si>
  <si>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</si>
  <si>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</si>
  <si>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</si>
  <si>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</si>
  <si>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</si>
  <si>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</si>
  <si>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</si>
  <si>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</si>
  <si>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</si>
  <si>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</si>
  <si>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</si>
  <si>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</si>
  <si>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</si>
  <si>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</si>
  <si>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</si>
  <si>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</si>
  <si>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</si>
  <si>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</si>
  <si>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</si>
  <si>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</si>
  <si>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</si>
  <si>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</si>
  <si>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</si>
  <si>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</si>
  <si>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</si>
  <si>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</si>
  <si>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</si>
  <si>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</si>
  <si>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</si>
  <si>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</si>
  <si>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</si>
  <si>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</si>
  <si>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</si>
  <si>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</si>
  <si>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</si>
  <si>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</si>
  <si>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</si>
  <si>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</si>
  <si>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</si>
  <si>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</si>
  <si>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</si>
  <si>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</si>
  <si>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</si>
  <si>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</si>
  <si>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</si>
  <si>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</si>
  <si>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</si>
  <si>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</si>
  <si>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</si>
  <si>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</si>
  <si>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</si>
  <si>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</si>
  <si>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</si>
  <si>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</si>
  <si>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</si>
  <si>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</si>
  <si>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</si>
  <si>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</si>
  <si>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</si>
  <si>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</si>
  <si>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</si>
  <si>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</si>
  <si>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</si>
  <si>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</si>
  <si>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</si>
  <si>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</si>
  <si>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</si>
  <si>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</si>
  <si>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</si>
  <si>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</si>
  <si>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</si>
  <si>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</si>
  <si>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</si>
  <si>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</si>
  <si>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</si>
  <si>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</si>
  <si>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</si>
  <si>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</si>
  <si>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</si>
  <si>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</si>
  <si>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</si>
  <si>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</si>
  <si>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</si>
  <si>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</si>
  <si>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</si>
  <si>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</si>
  <si>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</si>
  <si>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</si>
  <si>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</si>
  <si>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</si>
  <si>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</si>
  <si>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</si>
  <si>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</si>
  <si>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</si>
  <si>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</si>
  <si>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</si>
  <si>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</si>
  <si>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</si>
  <si>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</si>
  <si>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</si>
  <si>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</si>
  <si>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</si>
  <si>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</si>
  <si>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</si>
  <si>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</si>
  <si>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</si>
  <si>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</si>
  <si>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</si>
  <si>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</si>
  <si>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</si>
  <si>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</si>
  <si>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</si>
  <si>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</si>
  <si>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</si>
  <si>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</si>
  <si>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</si>
  <si>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</si>
  <si>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</si>
  <si>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</si>
  <si>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</si>
  <si>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</si>
  <si>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</si>
  <si>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</si>
  <si>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</si>
  <si>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</si>
  <si>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</si>
  <si>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</si>
  <si>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</si>
  <si>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</si>
  <si>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</si>
  <si>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</si>
  <si>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</si>
  <si>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</si>
  <si>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</si>
  <si>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</si>
  <si>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</si>
  <si>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</si>
  <si>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</si>
  <si>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</si>
  <si>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</si>
  <si>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</si>
  <si>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</si>
  <si>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</si>
  <si>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</si>
  <si>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</si>
  <si>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</si>
  <si>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</si>
  <si>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</si>
  <si>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</si>
  <si>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</si>
  <si>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</si>
  <si>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</si>
  <si>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</si>
  <si>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</si>
  <si>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</si>
  <si>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</si>
  <si>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</si>
  <si>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</si>
  <si>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</si>
  <si>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</si>
  <si>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</si>
  <si>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</si>
  <si>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</si>
  <si>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</si>
  <si>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</si>
  <si>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</si>
  <si>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</si>
  <si>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</si>
  <si>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</si>
  <si>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</si>
  <si>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</si>
  <si>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</si>
  <si>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</si>
  <si>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</si>
  <si>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</si>
  <si>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</si>
  <si>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</si>
  <si>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</si>
  <si>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</si>
  <si>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</si>
  <si>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</si>
  <si>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</si>
  <si>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</si>
  <si>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</si>
  <si>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</si>
  <si>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</si>
  <si>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</si>
  <si>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</si>
  <si>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</si>
  <si>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</si>
  <si>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</si>
  <si>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</si>
  <si>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</si>
  <si>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</si>
  <si>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</si>
  <si>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</si>
  <si>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</si>
  <si>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</si>
  <si>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</si>
  <si>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</si>
  <si>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</si>
  <si>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</si>
  <si>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</si>
  <si>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</si>
  <si>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</si>
  <si>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</si>
  <si>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</si>
  <si>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</si>
  <si>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</si>
  <si>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</si>
  <si>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</si>
  <si>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</si>
  <si>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</si>
  <si>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</si>
  <si>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</si>
  <si>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</si>
  <si>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</si>
  <si>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</si>
  <si>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</si>
  <si>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</si>
  <si>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</si>
  <si>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</si>
  <si>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</si>
  <si>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</si>
  <si>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</si>
  <si>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</si>
  <si>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</si>
  <si>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</si>
  <si>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</si>
  <si>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</si>
  <si>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</si>
  <si>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</si>
  <si>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</si>
  <si>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</si>
  <si>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</si>
  <si>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</si>
  <si>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</si>
  <si>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</si>
  <si>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</si>
  <si>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</si>
  <si>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</si>
  <si>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</si>
  <si>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</si>
  <si>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</si>
  <si>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</si>
  <si>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</si>
  <si>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</si>
  <si>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</si>
  <si>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</si>
  <si>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</si>
  <si>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</si>
  <si>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</si>
  <si>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</si>
  <si>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</si>
  <si>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</si>
  <si>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</si>
  <si>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</si>
  <si>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</si>
  <si>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</si>
  <si>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</si>
  <si>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</si>
  <si>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</si>
  <si>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</si>
  <si>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</si>
  <si>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</si>
  <si>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</si>
  <si>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</si>
  <si>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</si>
  <si>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</si>
  <si>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</si>
  <si>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</si>
  <si>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</si>
  <si>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</si>
  <si>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</si>
  <si>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</si>
  <si>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</si>
  <si>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</si>
  <si>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</si>
  <si>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</si>
  <si>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</si>
  <si>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</si>
  <si>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</si>
  <si>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</si>
  <si>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</si>
  <si>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</si>
  <si>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</si>
  <si>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</si>
  <si>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</si>
  <si>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</si>
  <si>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</si>
  <si>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</si>
  <si>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</si>
  <si>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</si>
  <si>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</si>
  <si>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</si>
  <si>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</si>
  <si>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</si>
  <si>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</si>
  <si>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</si>
  <si>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</si>
  <si>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</si>
  <si>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</si>
  <si>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</si>
  <si>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</si>
  <si>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</si>
  <si>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</si>
  <si>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</si>
  <si>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</si>
  <si>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</si>
  <si>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</si>
  <si>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</si>
  <si>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</si>
  <si>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</si>
  <si>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</si>
  <si>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</si>
  <si>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</si>
  <si>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</si>
  <si>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</si>
  <si>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</si>
  <si>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</si>
  <si>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</si>
  <si>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</si>
  <si>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</si>
  <si>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</si>
  <si>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</si>
  <si>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</si>
  <si>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</si>
  <si>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</si>
  <si>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</si>
  <si>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</si>
  <si>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</si>
  <si>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</si>
  <si>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</si>
  <si>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</si>
  <si>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</si>
  <si>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</si>
  <si>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</si>
  <si>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</si>
  <si>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</si>
  <si>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</si>
  <si>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</si>
  <si>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</si>
  <si>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</si>
  <si>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</si>
  <si>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</si>
  <si>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</si>
  <si>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</si>
  <si>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</si>
  <si>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</si>
  <si>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</si>
  <si>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</si>
  <si>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</si>
  <si>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</si>
  <si>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</si>
  <si>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</si>
  <si>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</si>
  <si>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</si>
  <si>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</si>
  <si>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</si>
  <si>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</si>
  <si>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</si>
  <si>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</si>
  <si>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</si>
  <si>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</si>
  <si>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</si>
  <si>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</si>
  <si>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</si>
  <si>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</si>
  <si>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</si>
  <si>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</si>
  <si>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</si>
  <si>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</si>
  <si>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</si>
  <si>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</si>
  <si>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</si>
  <si>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</si>
  <si>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</si>
  <si>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</si>
  <si>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</si>
  <si>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</si>
  <si>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</si>
  <si>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</si>
  <si>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</si>
  <si>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</si>
  <si>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</si>
  <si>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</si>
  <si>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</si>
  <si>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</si>
  <si>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</si>
  <si>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</si>
  <si>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</si>
  <si>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</si>
  <si>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</si>
  <si>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</si>
  <si>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</si>
  <si>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</si>
  <si>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</si>
  <si>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</si>
  <si>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</si>
  <si>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</si>
  <si>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</si>
  <si>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</si>
  <si>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</si>
  <si>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</si>
  <si>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</si>
  <si>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</si>
  <si>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</si>
  <si>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</si>
  <si>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</si>
  <si>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</si>
  <si>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</si>
  <si>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</si>
  <si>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</si>
  <si>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</si>
  <si>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</si>
  <si>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</si>
  <si>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</si>
  <si>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</si>
  <si>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</si>
  <si>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</si>
  <si>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</si>
  <si>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</si>
  <si>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</si>
  <si>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</si>
  <si>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</si>
  <si>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</si>
  <si>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</si>
  <si>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</si>
  <si>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</si>
  <si>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</si>
  <si>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</si>
  <si>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</si>
  <si>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</si>
  <si>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</si>
  <si>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</si>
  <si>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</si>
  <si>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</si>
  <si>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</si>
  <si>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</si>
  <si>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</si>
  <si>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</si>
  <si>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</si>
  <si>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</si>
  <si>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</si>
  <si>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</si>
  <si>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</si>
  <si>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</si>
  <si>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</si>
  <si>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</si>
  <si>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</si>
  <si>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</si>
  <si>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</si>
  <si>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</si>
  <si>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</si>
  <si>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</si>
  <si>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</si>
  <si>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</si>
  <si>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</si>
  <si>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</si>
  <si>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</si>
  <si>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</si>
  <si>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</si>
  <si>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</si>
  <si>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</si>
  <si>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</si>
  <si>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</si>
  <si>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</si>
  <si>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</si>
  <si>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</si>
  <si>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</si>
  <si>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</si>
  <si>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</si>
  <si>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</si>
  <si>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</si>
  <si>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</si>
  <si>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</si>
  <si>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</si>
  <si>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</si>
  <si>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</si>
  <si>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</si>
  <si>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</si>
  <si>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</si>
  <si>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</si>
  <si>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</si>
  <si>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</si>
  <si>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</si>
  <si>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</si>
  <si>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</si>
  <si>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</si>
  <si>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</si>
  <si>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</si>
  <si>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</si>
  <si>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</si>
  <si>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</si>
  <si>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</si>
  <si>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</si>
  <si>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</si>
  <si>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</si>
  <si>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</si>
  <si>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</si>
  <si>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</si>
  <si>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</si>
  <si>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</si>
  <si>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</si>
  <si>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</si>
  <si>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</si>
  <si>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</si>
  <si>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</si>
  <si>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</si>
  <si>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</si>
  <si>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</si>
  <si>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</si>
  <si>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</si>
  <si>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</si>
  <si>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</si>
  <si>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</si>
  <si>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</si>
  <si>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</si>
  <si>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</si>
  <si>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</si>
  <si>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</si>
  <si>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</si>
  <si>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</si>
  <si>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</si>
  <si>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</si>
  <si>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</si>
  <si>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</si>
  <si>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</si>
  <si>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</si>
  <si>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</si>
  <si>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</si>
  <si>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</si>
  <si>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</si>
  <si>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</si>
  <si>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</si>
  <si>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</si>
  <si>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</si>
  <si>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</si>
  <si>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</si>
  <si>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</si>
  <si>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</si>
  <si>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</si>
  <si>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</si>
  <si>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</si>
  <si>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</si>
  <si>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</si>
  <si>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</si>
  <si>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</si>
  <si>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</si>
  <si>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</si>
  <si>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</si>
  <si>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</si>
  <si>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</si>
  <si>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</si>
  <si>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</si>
  <si>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</si>
  <si>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</si>
  <si>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</si>
  <si>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</si>
  <si>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</si>
  <si>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</si>
  <si>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</si>
  <si>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</si>
  <si>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</si>
  <si>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</si>
  <si>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</si>
  <si>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</si>
  <si>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</si>
  <si>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</si>
  <si>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</si>
  <si>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</si>
  <si>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</si>
  <si>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</si>
  <si>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</si>
  <si>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</si>
  <si>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</si>
  <si>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</si>
  <si>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</si>
  <si>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</si>
  <si>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</si>
  <si>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</si>
  <si>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</si>
  <si>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</si>
  <si>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</si>
  <si>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</si>
  <si>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</si>
  <si>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</si>
  <si>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</si>
  <si>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</si>
  <si>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</si>
  <si>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</si>
  <si>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</si>
  <si>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</si>
  <si>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</si>
  <si>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</si>
  <si>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</si>
  <si>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</si>
  <si>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</si>
  <si>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</si>
  <si>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</si>
  <si>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</si>
  <si>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</si>
  <si>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</si>
  <si>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</si>
  <si>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</si>
  <si>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</si>
  <si>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</si>
  <si>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</si>
  <si>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</si>
  <si>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</si>
  <si>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</si>
  <si>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</si>
  <si>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</si>
  <si>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</si>
  <si>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</si>
  <si>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</si>
  <si>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</si>
  <si>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</si>
  <si>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</si>
  <si>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</si>
  <si>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</si>
  <si>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</si>
  <si>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</si>
  <si>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</si>
  <si>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</si>
  <si>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</si>
  <si>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</si>
  <si>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</si>
  <si>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</si>
  <si>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</si>
  <si>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</si>
  <si>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</si>
  <si>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</si>
  <si>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</si>
  <si>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</si>
  <si>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</si>
  <si>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</si>
  <si>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</si>
  <si>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</si>
  <si>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</si>
  <si>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</si>
  <si>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</si>
  <si>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</si>
  <si>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</si>
  <si>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</si>
  <si>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</si>
  <si>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</si>
  <si>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</si>
  <si>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</si>
  <si>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</si>
  <si>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</si>
  <si>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</si>
  <si>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</si>
  <si>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</si>
  <si>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</si>
  <si>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</si>
  <si>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</si>
  <si>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</si>
  <si>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</si>
  <si>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</si>
  <si>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</si>
  <si>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</si>
  <si>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</si>
  <si>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</si>
  <si>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</si>
  <si>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</si>
  <si>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</si>
  <si>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</si>
  <si>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</si>
  <si>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</si>
  <si>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</si>
  <si>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</si>
  <si>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</si>
  <si>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</si>
  <si>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</si>
  <si>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</si>
  <si>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</si>
  <si>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</si>
  <si>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</si>
  <si>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</si>
  <si>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</si>
  <si>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</si>
  <si>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</si>
  <si>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</si>
  <si>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</si>
  <si>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</si>
  <si>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</si>
  <si>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</si>
  <si>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</si>
  <si>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</si>
  <si>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</si>
  <si>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</si>
  <si>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</si>
  <si>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</si>
  <si>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</si>
  <si>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</si>
  <si>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</si>
  <si>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</si>
  <si>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</si>
  <si>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</si>
  <si>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</si>
  <si>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</si>
  <si>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</si>
  <si>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</si>
  <si>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</si>
  <si>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</si>
  <si>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</si>
  <si>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</si>
  <si>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</si>
  <si>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</si>
  <si>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</si>
  <si>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</si>
  <si>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</si>
  <si>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</si>
  <si>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</si>
  <si>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</si>
  <si>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</si>
  <si>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</si>
  <si>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</si>
  <si>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</si>
  <si>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</si>
  <si>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</si>
  <si>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</si>
  <si>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</si>
  <si>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</si>
  <si>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</si>
  <si>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</si>
  <si>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</si>
  <si>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</si>
  <si>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</si>
  <si>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</si>
  <si>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</si>
  <si>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</si>
  <si>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</si>
  <si>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</si>
  <si>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</si>
  <si>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</si>
  <si>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</si>
  <si>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</si>
  <si>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</si>
  <si>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</si>
  <si>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</si>
  <si>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</si>
  <si>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</si>
  <si>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</si>
  <si>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</si>
  <si>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</si>
  <si>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</si>
  <si>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</si>
  <si>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</si>
  <si>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</si>
  <si>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</si>
  <si>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</si>
  <si>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</si>
  <si>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</si>
  <si>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</si>
  <si>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</si>
  <si>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</si>
  <si>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</si>
  <si>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</si>
  <si>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</si>
  <si>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</si>
  <si>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</si>
  <si>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</si>
  <si>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</si>
  <si>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</si>
  <si>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</si>
  <si>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</si>
  <si>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</si>
  <si>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</si>
  <si>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</si>
  <si>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</si>
  <si>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</si>
  <si>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</si>
  <si>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</si>
  <si>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</si>
  <si>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</si>
  <si>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</si>
  <si>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</si>
  <si>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</si>
  <si>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</si>
  <si>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</si>
  <si>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</si>
  <si>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</si>
  <si>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</si>
  <si>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</si>
  <si>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</si>
  <si>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</si>
  <si>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</si>
  <si>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</si>
  <si>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</si>
  <si>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</si>
  <si>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</si>
  <si>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</si>
  <si>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</si>
  <si>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</si>
  <si>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</si>
  <si>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</si>
  <si>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</si>
  <si>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</si>
  <si>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</si>
  <si>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</si>
  <si>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</si>
  <si>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</si>
  <si>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</si>
  <si>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</si>
  <si>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</si>
  <si>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</si>
  <si>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</si>
  <si>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</si>
  <si>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</si>
  <si>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</si>
  <si>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</si>
  <si>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</si>
  <si>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</si>
  <si>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</si>
  <si>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</si>
  <si>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</si>
  <si>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</si>
  <si>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</si>
  <si>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</si>
  <si>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</si>
  <si>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</si>
  <si>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</si>
  <si>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</si>
  <si>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</si>
  <si>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</si>
  <si>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</si>
  <si>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</si>
  <si>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</si>
  <si>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</si>
  <si>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</si>
  <si>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</si>
  <si>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</si>
  <si>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</si>
  <si>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</si>
  <si>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</si>
  <si>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</si>
  <si>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</si>
  <si>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</si>
  <si>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</si>
  <si>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</si>
  <si>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</si>
  <si>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</si>
  <si>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</si>
  <si>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</si>
  <si>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</si>
  <si>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</si>
  <si>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</si>
  <si>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</si>
  <si>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</si>
  <si>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</si>
  <si>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</si>
  <si>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</si>
  <si>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</si>
  <si>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</si>
  <si>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</si>
  <si>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</si>
  <si>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</si>
  <si>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</si>
  <si>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</si>
  <si>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</si>
  <si>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</si>
  <si>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</si>
  <si>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</si>
  <si>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</si>
  <si>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</si>
  <si>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</si>
  <si>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</si>
  <si>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</si>
  <si>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</si>
  <si>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</si>
  <si>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</si>
  <si>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</si>
  <si>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</si>
  <si>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</si>
  <si>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</si>
  <si>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</si>
  <si>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</si>
  <si>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</si>
  <si>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</si>
  <si>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</si>
  <si>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</si>
  <si>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</si>
  <si>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</si>
  <si>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</si>
  <si>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</si>
  <si>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</si>
  <si>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</si>
  <si>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</si>
  <si>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</si>
  <si>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</si>
  <si>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</si>
  <si>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</si>
  <si>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</si>
  <si>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</si>
  <si>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</si>
  <si>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</si>
  <si>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</si>
  <si>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</si>
  <si>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</si>
  <si>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</si>
  <si>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</si>
  <si>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</si>
  <si>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</si>
  <si>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</si>
  <si>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</si>
  <si>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</si>
  <si>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</si>
  <si>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</si>
  <si>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</si>
  <si>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</si>
  <si>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</si>
  <si>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</si>
  <si>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</si>
  <si>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</si>
  <si>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</si>
  <si>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</si>
  <si>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</si>
  <si>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</si>
  <si>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</si>
  <si>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</si>
  <si>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</si>
  <si>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</si>
  <si>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</si>
  <si>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</si>
  <si>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</si>
  <si>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</si>
  <si>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</si>
  <si>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</si>
  <si>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</si>
  <si>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</si>
  <si>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</si>
  <si>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</si>
  <si>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</si>
  <si>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</si>
  <si>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</si>
  <si>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</si>
  <si>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</si>
  <si>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</si>
  <si>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</si>
  <si>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</si>
  <si>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</si>
  <si>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</si>
  <si>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</si>
  <si>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</si>
  <si>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</si>
  <si>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</si>
  <si>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</si>
  <si>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</si>
  <si>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</si>
  <si>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</si>
  <si>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</si>
  <si>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</si>
  <si>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</si>
  <si>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</si>
  <si>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</si>
  <si>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</si>
  <si>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</si>
  <si>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</si>
  <si>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</si>
  <si>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</si>
  <si>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</si>
  <si>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</si>
  <si>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</si>
  <si>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</si>
  <si>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</si>
  <si>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</si>
  <si>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</si>
  <si>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</si>
  <si>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</si>
  <si>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</si>
  <si>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</si>
  <si>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</si>
  <si>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</si>
  <si>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</si>
  <si>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</si>
  <si>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</si>
  <si>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</si>
  <si>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</si>
  <si>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</si>
  <si>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</si>
  <si>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</si>
  <si>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</si>
  <si>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</si>
  <si>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</si>
  <si>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</si>
  <si>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</si>
  <si>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</si>
  <si>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</si>
  <si>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</si>
  <si>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</si>
  <si>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</si>
  <si>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</si>
  <si>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</si>
  <si>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</si>
  <si>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</si>
  <si>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</si>
  <si>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</si>
  <si>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</si>
  <si>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</si>
  <si>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</si>
  <si>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</si>
  <si>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</si>
  <si>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</si>
  <si>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</si>
  <si>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</si>
  <si>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</si>
  <si>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</si>
  <si>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</si>
  <si>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</si>
  <si>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</si>
  <si>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</si>
  <si>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</si>
  <si>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</si>
  <si>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</si>
  <si>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</si>
  <si>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</si>
  <si>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</si>
  <si>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</si>
  <si>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</si>
  <si>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</si>
  <si>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</si>
  <si>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</si>
  <si>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</si>
  <si>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</si>
  <si>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</si>
  <si>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</si>
  <si>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</si>
  <si>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</si>
  <si>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</si>
  <si>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</si>
  <si>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</si>
  <si>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</si>
  <si>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</si>
  <si>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</si>
  <si>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</si>
  <si>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</si>
  <si>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</si>
  <si>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</si>
  <si>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</si>
  <si>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</si>
  <si>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</si>
  <si>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</si>
  <si>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</si>
  <si>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</si>
  <si>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</si>
  <si>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</si>
  <si>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</si>
  <si>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</si>
  <si>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</si>
  <si>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</si>
  <si>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</si>
  <si>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</si>
  <si>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</si>
  <si>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</si>
  <si>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</si>
  <si>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</si>
  <si>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</si>
  <si>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</si>
  <si>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</si>
  <si>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</si>
  <si>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</si>
  <si>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</si>
  <si>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</si>
  <si>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</si>
  <si>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</si>
  <si>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</si>
  <si>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</si>
  <si>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</si>
  <si>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</si>
  <si>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</si>
  <si>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</si>
  <si>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</si>
  <si>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</si>
  <si>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</si>
  <si>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</si>
  <si>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</si>
  <si>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</si>
  <si>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</si>
  <si>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</si>
  <si>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</si>
  <si>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</si>
  <si>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</si>
  <si>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</si>
  <si>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</si>
  <si>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</si>
  <si>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</si>
  <si>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</si>
  <si>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</si>
  <si>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</si>
  <si>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</si>
  <si>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</si>
  <si>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</si>
  <si>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</si>
  <si>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</si>
  <si>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</si>
  <si>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</si>
  <si>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</si>
  <si>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</si>
  <si>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</si>
  <si>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</si>
  <si>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</si>
  <si>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</si>
  <si>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</si>
  <si>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</si>
  <si>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</si>
  <si>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</si>
  <si>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</si>
  <si>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</si>
  <si>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</si>
  <si>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</si>
  <si>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</si>
  <si>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</si>
  <si>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</si>
  <si>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</si>
  <si>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</si>
  <si>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</si>
  <si>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</si>
  <si>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</si>
  <si>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</si>
  <si>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</si>
  <si>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</si>
  <si>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</si>
  <si>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</si>
  <si>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</si>
  <si>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</si>
  <si>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</si>
  <si>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</si>
  <si>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</si>
  <si>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</si>
  <si>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</si>
  <si>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</si>
  <si>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</si>
  <si>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</si>
  <si>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</si>
  <si>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</si>
  <si>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</si>
  <si>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</si>
  <si>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</si>
  <si>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</si>
  <si>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</si>
  <si>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</si>
  <si>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</si>
  <si>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</si>
  <si>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</si>
  <si>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</si>
  <si>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</si>
  <si>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</si>
  <si>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</si>
  <si>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</si>
  <si>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</si>
  <si>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</si>
  <si>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</si>
  <si>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</si>
  <si>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</si>
  <si>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</si>
  <si>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</si>
  <si>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</si>
  <si>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</si>
  <si>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</si>
  <si>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</si>
  <si>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</si>
  <si>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</si>
  <si>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</si>
  <si>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</si>
  <si>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</si>
  <si>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</si>
  <si>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</si>
  <si>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</si>
  <si>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</si>
  <si>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</si>
  <si>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</si>
  <si>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</si>
  <si>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</si>
  <si>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</si>
  <si>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</si>
  <si>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</si>
  <si>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</si>
  <si>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</si>
  <si>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</si>
  <si>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</si>
  <si>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</si>
  <si>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</si>
  <si>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</si>
  <si>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</si>
  <si>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</si>
  <si>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</si>
  <si>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</si>
  <si>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</si>
  <si>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</si>
  <si>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</si>
  <si>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</si>
  <si>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</si>
  <si>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</si>
  <si>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</si>
  <si>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</si>
  <si>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</si>
  <si>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</si>
  <si>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</si>
  <si>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</si>
  <si>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</si>
  <si>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</si>
  <si>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</si>
  <si>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</si>
  <si>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</si>
  <si>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</si>
  <si>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</si>
  <si>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</si>
  <si>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</si>
  <si>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</si>
  <si>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</si>
  <si>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</si>
  <si>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</si>
  <si>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</si>
  <si>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</si>
  <si>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</si>
  <si>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</si>
  <si>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</si>
  <si>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</si>
  <si>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</si>
  <si>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</si>
  <si>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</si>
  <si>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</si>
  <si>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</si>
  <si>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</si>
  <si>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</si>
  <si>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</si>
  <si>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</si>
  <si>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</si>
  <si>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</si>
  <si>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</si>
  <si>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</si>
  <si>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</si>
  <si>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</si>
  <si>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</si>
  <si>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</si>
  <si>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</si>
  <si>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</si>
  <si>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</si>
  <si>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</si>
  <si>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</si>
  <si>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</si>
  <si>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</si>
  <si>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</si>
  <si>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</si>
  <si>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</si>
  <si>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</si>
  <si>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</si>
  <si>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</si>
  <si>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</si>
  <si>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</si>
  <si>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</si>
  <si>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</si>
  <si>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</si>
  <si>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</si>
  <si>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</si>
  <si>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</si>
  <si>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</si>
  <si>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</si>
  <si>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</si>
  <si>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</si>
  <si>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</si>
  <si>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</si>
  <si>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</si>
  <si>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</si>
  <si>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</si>
  <si>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</si>
  <si>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</si>
  <si>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</si>
  <si>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</si>
  <si>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</si>
  <si>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</si>
  <si>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</si>
  <si>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</si>
  <si>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</si>
  <si>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</si>
  <si>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</si>
  <si>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</si>
  <si>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</si>
  <si>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</si>
  <si>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</si>
  <si>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</si>
  <si>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</si>
  <si>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</si>
  <si>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</si>
  <si>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</si>
  <si>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</si>
  <si>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</si>
  <si>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</si>
  <si>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</si>
  <si>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</si>
  <si>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</si>
  <si>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</si>
  <si>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</si>
  <si>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</si>
  <si>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</si>
  <si>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</si>
  <si>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</si>
  <si>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</si>
  <si>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</si>
  <si>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</si>
  <si>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</si>
  <si>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</si>
  <si>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</si>
  <si>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</si>
  <si>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</si>
  <si>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</si>
  <si>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</si>
  <si>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</si>
  <si>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</si>
  <si>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</si>
  <si>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</si>
  <si>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</si>
  <si>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</si>
  <si>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</si>
  <si>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</si>
  <si>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</si>
  <si>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</si>
  <si>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</si>
  <si>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</si>
  <si>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</si>
  <si>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</si>
  <si>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</si>
  <si>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</si>
  <si>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</si>
  <si>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</si>
  <si>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</si>
  <si>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</si>
  <si>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</si>
  <si>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</si>
  <si>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</si>
  <si>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</si>
  <si>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</si>
  <si>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</si>
  <si>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</si>
  <si>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</si>
  <si>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</si>
  <si>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</si>
  <si>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</si>
  <si>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</si>
  <si>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</si>
  <si>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</si>
  <si>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</si>
  <si>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</si>
  <si>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</si>
  <si>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</si>
  <si>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</si>
  <si>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</si>
  <si>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</si>
  <si>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</si>
  <si>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</si>
  <si>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</si>
  <si>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</si>
  <si>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</si>
  <si>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</si>
  <si>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</si>
  <si>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</si>
  <si>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</si>
  <si>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</si>
  <si>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</si>
  <si>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</si>
  <si>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</si>
  <si>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</si>
  <si>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</si>
  <si>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</si>
  <si>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</si>
  <si>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</si>
  <si>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</si>
  <si>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</si>
  <si>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</si>
  <si>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</si>
  <si>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</si>
  <si>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</si>
  <si>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</si>
  <si>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</si>
  <si>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</si>
  <si>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</si>
  <si>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</si>
  <si>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</si>
  <si>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</si>
  <si>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</si>
  <si>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</si>
  <si>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</si>
  <si>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</si>
  <si>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</si>
  <si>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</si>
  <si>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</si>
  <si>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</si>
  <si>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</si>
  <si>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</si>
  <si>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</si>
  <si>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</si>
  <si>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</si>
  <si>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</si>
  <si>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</si>
  <si>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</si>
  <si>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</si>
  <si>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</si>
  <si>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</si>
  <si>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</si>
  <si>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</si>
  <si>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</si>
  <si>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</si>
  <si>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</si>
  <si>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</si>
  <si>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</si>
  <si>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</si>
  <si>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</si>
  <si>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</si>
  <si>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</si>
  <si>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</si>
  <si>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</si>
  <si>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</si>
  <si>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</si>
  <si>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</si>
  <si>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</si>
  <si>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</si>
  <si>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</si>
  <si>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</si>
  <si>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</si>
  <si>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</si>
  <si>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</si>
  <si>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</si>
  <si>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</si>
  <si>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</si>
  <si>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</si>
  <si>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</si>
  <si>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</si>
  <si>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</si>
  <si>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</si>
  <si>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</si>
  <si>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</si>
  <si>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</si>
  <si>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</si>
  <si>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</si>
  <si>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</si>
  <si>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</si>
  <si>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</si>
  <si>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</si>
  <si>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</si>
  <si>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</si>
  <si>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</si>
  <si>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</si>
  <si>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</si>
  <si>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</si>
  <si>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</si>
  <si>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</si>
  <si>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</si>
  <si>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</si>
  <si>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</si>
  <si>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</si>
  <si>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</si>
  <si>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</si>
  <si>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</si>
  <si>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</si>
  <si>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</si>
  <si>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</si>
  <si>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</si>
  <si>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</si>
  <si>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</si>
  <si>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</si>
  <si>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</si>
  <si>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</si>
  <si>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</si>
  <si>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</si>
  <si>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</si>
  <si>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</si>
  <si>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</si>
  <si>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</si>
  <si>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</si>
  <si>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</si>
  <si>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</si>
  <si>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</si>
  <si>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</si>
  <si>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</si>
  <si>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</si>
  <si>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</si>
  <si>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</si>
  <si>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</si>
  <si>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</si>
  <si>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</si>
  <si>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</si>
  <si>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</si>
  <si>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</si>
  <si>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</si>
  <si>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</si>
  <si>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</si>
  <si>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</si>
  <si>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</si>
  <si>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</si>
  <si>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</si>
  <si>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</si>
  <si>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</si>
  <si>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</si>
  <si>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</si>
  <si>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</si>
  <si>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</si>
  <si>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</si>
  <si>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</si>
  <si>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</si>
  <si>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</si>
  <si>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</si>
  <si>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</si>
  <si>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</si>
  <si>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</si>
  <si>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</si>
  <si>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</si>
  <si>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</si>
  <si>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</si>
  <si>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</si>
  <si>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</si>
  <si>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</si>
  <si>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</si>
  <si>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</si>
  <si>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</si>
  <si>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</si>
  <si>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</si>
  <si>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</si>
  <si>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</si>
  <si>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</si>
  <si>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</si>
  <si>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</si>
  <si>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</si>
  <si>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</si>
  <si>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</si>
  <si>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</si>
  <si>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</si>
  <si>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</si>
  <si>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</si>
  <si>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</si>
  <si>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</si>
  <si>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</si>
  <si>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</si>
  <si>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</si>
  <si>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</si>
  <si>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</si>
  <si>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</si>
  <si>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</si>
  <si>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</si>
  <si>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</si>
  <si>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</si>
  <si>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</si>
  <si>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</si>
  <si>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</si>
  <si>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</si>
  <si>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</si>
  <si>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</si>
  <si>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</si>
  <si>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</si>
  <si>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</si>
  <si>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</si>
  <si>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</si>
  <si>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</si>
  <si>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</si>
  <si>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</si>
  <si>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</si>
  <si>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</si>
  <si>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</si>
  <si>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</si>
  <si>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</si>
  <si>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</si>
  <si>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</si>
  <si>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</si>
  <si>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</si>
  <si>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</si>
  <si>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</si>
  <si>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</si>
  <si>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</si>
  <si>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</si>
  <si>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</si>
  <si>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</si>
  <si>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</si>
  <si>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</si>
  <si>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</si>
  <si>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</si>
  <si>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</si>
  <si>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</si>
  <si>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</si>
  <si>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</si>
  <si>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</si>
  <si>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</si>
  <si>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</si>
  <si>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</si>
  <si>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</si>
  <si>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</si>
  <si>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</si>
  <si>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</si>
  <si>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</si>
  <si>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</si>
  <si>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</si>
  <si>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</si>
  <si>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</si>
  <si>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</si>
  <si>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</si>
  <si>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</si>
  <si>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</si>
  <si>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</si>
  <si>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</si>
  <si>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</si>
  <si>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</si>
  <si>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</si>
  <si>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</si>
  <si>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</si>
  <si>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</si>
  <si>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</si>
  <si>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</si>
  <si>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</si>
  <si>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</si>
  <si>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</si>
  <si>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</si>
  <si>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</si>
  <si>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</si>
  <si>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</si>
  <si>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</si>
  <si>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</si>
  <si>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</si>
  <si>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</si>
  <si>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</si>
  <si>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</si>
  <si>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</si>
  <si>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</si>
  <si>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</si>
  <si>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</si>
  <si>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</si>
  <si>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</si>
  <si>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</si>
  <si>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</si>
  <si>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</si>
  <si>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</si>
  <si>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</si>
  <si>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</si>
  <si>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</si>
  <si>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</si>
  <si>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</si>
  <si>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</si>
  <si>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</si>
  <si>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</si>
  <si>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</si>
  <si>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</si>
  <si>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</si>
  <si>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</si>
  <si>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</si>
  <si>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</si>
  <si>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</si>
  <si>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</si>
  <si>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</si>
  <si>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</si>
  <si>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</si>
  <si>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</si>
  <si>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</si>
  <si>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</si>
  <si>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</si>
  <si>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</si>
  <si>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</si>
  <si>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</si>
  <si>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</si>
  <si>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</si>
  <si>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</si>
  <si>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</si>
  <si>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</si>
  <si>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</si>
  <si>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</si>
  <si>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</si>
  <si>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</si>
  <si>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</si>
  <si>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</si>
  <si>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</si>
  <si>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</si>
  <si>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</si>
  <si>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</si>
  <si>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</si>
  <si>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</si>
  <si>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</si>
  <si>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</si>
  <si>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</si>
  <si>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</si>
  <si>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</si>
  <si>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</si>
  <si>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</si>
  <si>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</si>
  <si>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</si>
  <si>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</si>
  <si>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</si>
  <si>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</si>
  <si>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</si>
  <si>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</si>
  <si>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</si>
  <si>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</si>
  <si>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</si>
  <si>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</si>
  <si>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</si>
  <si>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</si>
  <si>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</si>
  <si>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</si>
  <si>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</si>
  <si>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</si>
  <si>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</si>
  <si>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</si>
  <si>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</si>
  <si>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</si>
  <si>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</si>
  <si>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</si>
  <si>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</si>
  <si>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</si>
  <si>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</si>
  <si>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</si>
  <si>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</si>
  <si>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</si>
  <si>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</si>
  <si>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</si>
  <si>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</si>
  <si>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</si>
  <si>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</si>
  <si>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</si>
  <si>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</si>
  <si>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</si>
  <si>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</si>
  <si>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</si>
  <si>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</si>
  <si>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</si>
  <si>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</si>
  <si>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</si>
  <si>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</si>
  <si>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</si>
  <si>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</si>
  <si>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</si>
  <si>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</si>
  <si>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</si>
  <si>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</si>
  <si>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</si>
  <si>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</si>
  <si>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</si>
  <si>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</si>
  <si>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</si>
  <si>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</si>
  <si>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</si>
  <si>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</si>
  <si>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</si>
  <si>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</si>
  <si>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</si>
  <si>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</si>
  <si>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</si>
  <si>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</si>
  <si>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</si>
  <si>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</si>
  <si>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</si>
  <si>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</si>
  <si>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</si>
  <si>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</si>
  <si>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</si>
  <si>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</si>
  <si>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</si>
  <si>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</si>
  <si>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</si>
  <si>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</si>
  <si>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</si>
  <si>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</si>
  <si>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</si>
  <si>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</si>
  <si>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</si>
  <si>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</si>
  <si>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</si>
  <si>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</si>
  <si>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</si>
  <si>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</si>
  <si>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</si>
  <si>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</si>
  <si>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</si>
  <si>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</si>
  <si>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</si>
  <si>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</si>
  <si>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</si>
  <si>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</si>
  <si>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</si>
  <si>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</si>
  <si>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</si>
  <si>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</si>
  <si>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</si>
  <si>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</si>
  <si>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</si>
  <si>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</si>
  <si>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</si>
  <si>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</si>
  <si>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</si>
  <si>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</si>
  <si>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</si>
  <si>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</si>
  <si>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</si>
  <si>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</si>
  <si>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</si>
  <si>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</si>
  <si>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</si>
  <si>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</si>
  <si>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</si>
  <si>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</si>
  <si>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</si>
  <si>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</si>
  <si>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</si>
  <si>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</si>
  <si>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</si>
  <si>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</si>
  <si>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</si>
  <si>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</si>
  <si>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</si>
  <si>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</si>
  <si>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</si>
  <si>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</si>
  <si>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</si>
  <si>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</si>
  <si>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</si>
  <si>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</si>
  <si>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</si>
  <si>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</si>
  <si>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</si>
  <si>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</si>
  <si>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</si>
  <si>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</si>
  <si>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</si>
  <si>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</si>
  <si>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</si>
  <si>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</si>
  <si>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</si>
  <si>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</si>
  <si>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</si>
  <si>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</si>
  <si>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</si>
  <si>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</si>
  <si>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</si>
  <si>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</si>
  <si>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</si>
  <si>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</si>
  <si>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</si>
  <si>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</si>
  <si>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</si>
  <si>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</si>
  <si>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</si>
  <si>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</si>
  <si>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</si>
  <si>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</si>
  <si>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</si>
  <si>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</si>
  <si>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</si>
  <si>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</si>
  <si>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</si>
  <si>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</si>
  <si>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</si>
  <si>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</si>
  <si>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</si>
  <si>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</si>
  <si>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</si>
  <si>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</si>
  <si>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</si>
  <si>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</si>
  <si>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</si>
  <si>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</si>
  <si>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</si>
  <si>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</si>
  <si>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</si>
  <si>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</si>
  <si>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</si>
  <si>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</si>
  <si>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</si>
  <si>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</si>
  <si>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</si>
  <si>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</si>
  <si>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</si>
  <si>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</si>
  <si>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</si>
  <si>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</si>
  <si>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</si>
  <si>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</si>
  <si>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</si>
  <si>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</si>
  <si>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</si>
  <si>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</si>
  <si>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</si>
  <si>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</si>
  <si>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</si>
  <si>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</si>
  <si>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</si>
  <si>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</si>
  <si>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</si>
  <si>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</si>
  <si>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</si>
  <si>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</si>
  <si>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</si>
  <si>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</si>
  <si>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</si>
  <si>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</si>
  <si>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</si>
  <si>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</si>
  <si>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</si>
  <si>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</si>
  <si>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</si>
  <si>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</si>
  <si>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</si>
  <si>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</si>
  <si>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</si>
  <si>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</si>
  <si>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</si>
  <si>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</si>
  <si>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</si>
  <si>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</si>
  <si>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</si>
  <si>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</si>
  <si>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</si>
  <si>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</si>
  <si>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</si>
  <si>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</si>
  <si>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</si>
  <si>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</si>
  <si>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</si>
  <si>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</si>
  <si>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</si>
  <si>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</si>
  <si>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</si>
  <si>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</si>
  <si>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</si>
  <si>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</si>
  <si>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</si>
  <si>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</si>
  <si>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</si>
  <si>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</si>
  <si>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</si>
  <si>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</si>
  <si>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</si>
  <si>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</si>
  <si>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</si>
  <si>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</si>
  <si>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</si>
  <si>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</si>
  <si>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</si>
  <si>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</si>
  <si>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</si>
  <si>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</si>
  <si>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</si>
  <si>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</si>
  <si>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</si>
  <si>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</si>
  <si>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</si>
  <si>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</si>
  <si>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</si>
  <si>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</si>
  <si>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</si>
  <si>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</si>
  <si>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</si>
  <si>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</si>
  <si>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</si>
  <si>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</si>
  <si>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</si>
  <si>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</si>
  <si>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</si>
  <si>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</si>
  <si>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</si>
  <si>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</si>
  <si>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</si>
  <si>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</si>
  <si>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</si>
  <si>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</si>
  <si>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</si>
  <si>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</si>
  <si>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</si>
  <si>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</si>
  <si>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</si>
  <si>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</si>
  <si>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</si>
  <si>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</si>
  <si>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</si>
  <si>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</si>
  <si>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</si>
  <si>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</si>
  <si>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</si>
  <si>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</si>
  <si>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</si>
  <si>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</si>
  <si>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</si>
  <si>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</si>
  <si>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</si>
  <si>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</si>
  <si>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</si>
  <si>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</si>
  <si>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</si>
  <si>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</si>
  <si>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</si>
  <si>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</si>
  <si>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</si>
  <si>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</si>
  <si>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</si>
  <si>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</si>
  <si>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</si>
  <si>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</si>
  <si>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</si>
  <si>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</si>
  <si>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</si>
  <si>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</si>
  <si>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</si>
  <si>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</si>
  <si>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</si>
  <si>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</si>
  <si>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</si>
  <si>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</si>
  <si>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</si>
  <si>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</si>
  <si>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</si>
  <si>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</si>
  <si>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</si>
  <si>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</si>
  <si>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</si>
  <si>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</si>
  <si>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</si>
  <si>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</si>
  <si>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</si>
  <si>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</si>
  <si>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</si>
  <si>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</si>
  <si>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</si>
  <si>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</si>
  <si>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</si>
  <si>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</si>
  <si>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</si>
  <si>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</si>
  <si>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</si>
  <si>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</si>
  <si>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</si>
  <si>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</si>
  <si>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</si>
  <si>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</si>
  <si>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</si>
  <si>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</si>
  <si>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</si>
  <si>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</si>
  <si>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</si>
  <si>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</si>
  <si>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</si>
  <si>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</si>
  <si>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</si>
  <si>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</si>
  <si>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</si>
  <si>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</si>
  <si>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</si>
  <si>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</si>
  <si>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</si>
  <si>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</si>
  <si>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</si>
  <si>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</si>
  <si>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</si>
  <si>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</si>
  <si>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</si>
  <si>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</si>
  <si>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</si>
  <si>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</si>
  <si>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</si>
  <si>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</si>
  <si>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</si>
  <si>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</si>
  <si>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</si>
  <si>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</si>
  <si>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</si>
  <si>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</si>
  <si>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</si>
  <si>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</si>
  <si>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</si>
  <si>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</si>
  <si>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</si>
  <si>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</si>
  <si>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</si>
  <si>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</si>
  <si>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</si>
  <si>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</si>
  <si>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</si>
  <si>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</si>
  <si>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</si>
  <si>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</si>
  <si>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</si>
  <si>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</si>
  <si>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</si>
  <si>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</si>
  <si>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</si>
  <si>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</si>
  <si>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</si>
  <si>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</si>
  <si>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</si>
  <si>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</si>
  <si>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</si>
  <si>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</si>
  <si>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</si>
  <si>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</si>
  <si>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</si>
  <si>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</si>
  <si>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</si>
  <si>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</si>
  <si>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</si>
  <si>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</si>
  <si>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</si>
  <si>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</si>
  <si>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</si>
  <si>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</si>
  <si>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</si>
  <si>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</si>
  <si>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</si>
  <si>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</si>
  <si>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</si>
  <si>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</si>
  <si>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</si>
  <si>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</si>
  <si>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</si>
  <si>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</si>
  <si>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</si>
  <si>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</si>
  <si>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</si>
  <si>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</si>
  <si>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</si>
  <si>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</si>
  <si>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</si>
  <si>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</si>
  <si>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</si>
  <si>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</si>
  <si>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</si>
  <si>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</si>
  <si>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</si>
  <si>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</si>
  <si>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</si>
  <si>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</si>
  <si>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</si>
  <si>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</si>
  <si>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</si>
  <si>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</si>
  <si>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</si>
  <si>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</si>
  <si>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</si>
  <si>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</si>
  <si>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</si>
  <si>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</si>
  <si>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</si>
  <si>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</si>
  <si>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</si>
  <si>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</si>
  <si>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</si>
  <si>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</si>
  <si>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</si>
  <si>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</si>
  <si>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</si>
  <si>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</si>
  <si>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</si>
  <si>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</si>
  <si>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</si>
  <si>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</si>
  <si>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</si>
  <si>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</si>
  <si>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</si>
  <si>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</si>
  <si>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</si>
  <si>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</si>
  <si>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</si>
  <si>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</si>
  <si>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</si>
  <si>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</si>
  <si>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</si>
  <si>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</si>
  <si>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</si>
  <si>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</si>
  <si>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</si>
  <si>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</si>
  <si>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</si>
  <si>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</si>
  <si>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</si>
  <si>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</si>
  <si>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</si>
  <si>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</si>
  <si>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</si>
  <si>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</si>
  <si>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</si>
  <si>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</si>
  <si>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</si>
  <si>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</si>
  <si>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</si>
  <si>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</si>
  <si>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</si>
  <si>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</si>
  <si>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</si>
  <si>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</si>
  <si>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</si>
  <si>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</si>
  <si>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</si>
  <si>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</si>
  <si>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</si>
  <si>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</si>
  <si>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</si>
  <si>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</si>
  <si>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</si>
  <si>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</si>
  <si>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</si>
  <si>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</si>
  <si>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</si>
  <si>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</si>
  <si>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</si>
  <si>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</si>
  <si>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</si>
  <si>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</si>
  <si>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</si>
  <si>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</si>
  <si>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</si>
  <si>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</si>
  <si>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</si>
  <si>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</si>
  <si>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</si>
  <si>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</si>
  <si>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</si>
  <si>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</si>
  <si>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</si>
  <si>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</si>
  <si>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</si>
  <si>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</si>
  <si>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</si>
  <si>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</si>
  <si>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</si>
  <si>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</si>
  <si>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</si>
  <si>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</si>
  <si>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</si>
  <si>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</si>
  <si>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</si>
  <si>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</si>
  <si>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</si>
  <si>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</si>
  <si>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</si>
  <si>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</si>
  <si>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</si>
  <si>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</si>
  <si>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</si>
  <si>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</si>
  <si>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</si>
  <si>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</si>
  <si>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</si>
  <si>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</si>
  <si>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</si>
  <si>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</si>
  <si>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</si>
  <si>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</si>
  <si>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</si>
  <si>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</si>
  <si>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</si>
  <si>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</si>
  <si>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</si>
  <si>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</si>
  <si>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</si>
  <si>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</si>
  <si>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</si>
  <si>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</si>
  <si>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</si>
  <si>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</si>
  <si>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</si>
  <si>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</si>
  <si>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</si>
  <si>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</si>
  <si>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</si>
  <si>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</si>
  <si>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</si>
  <si>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</si>
  <si>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</si>
  <si>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</si>
  <si>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</si>
  <si>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</si>
  <si>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</si>
  <si>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</si>
  <si>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</si>
  <si>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</si>
  <si>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</si>
  <si>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</si>
  <si>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</si>
  <si>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</si>
  <si>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</si>
  <si>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</si>
  <si>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</si>
  <si>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</si>
  <si>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</si>
  <si>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</si>
  <si>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</si>
  <si>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</si>
  <si>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</si>
  <si>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</si>
  <si>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</si>
  <si>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</si>
  <si>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</si>
  <si>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</si>
  <si>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</si>
  <si>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</si>
  <si>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</si>
  <si>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</si>
  <si>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</si>
  <si>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</si>
  <si>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</si>
  <si>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</si>
  <si>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</si>
  <si>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</si>
  <si>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</si>
  <si>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</si>
  <si>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</si>
  <si>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</si>
  <si>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</si>
  <si>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</si>
  <si>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</si>
  <si>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</si>
  <si>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</si>
  <si>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</si>
  <si>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</si>
  <si>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</si>
  <si>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</si>
  <si>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</si>
  <si>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</si>
  <si>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</si>
  <si>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</si>
  <si>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</si>
  <si>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</si>
  <si>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</si>
  <si>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</si>
  <si>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</si>
  <si>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</si>
  <si>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</si>
  <si>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</si>
  <si>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</si>
  <si>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</si>
  <si>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</si>
  <si>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</si>
  <si>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</si>
  <si>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</si>
  <si>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</si>
  <si>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</si>
  <si>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</si>
  <si>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</si>
  <si>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</si>
  <si>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</si>
  <si>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</si>
  <si>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</si>
  <si>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</si>
  <si>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</si>
  <si>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</si>
  <si>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</si>
  <si>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</si>
  <si>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</si>
  <si>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</si>
  <si>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</si>
  <si>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</si>
  <si>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</si>
  <si>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</si>
  <si>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</si>
  <si>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</si>
  <si>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</si>
  <si>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</si>
  <si>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</si>
  <si>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</si>
  <si>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</si>
  <si>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</si>
  <si>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</si>
  <si>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</si>
  <si>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</si>
  <si>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</si>
  <si>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</si>
  <si>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</si>
  <si>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</si>
  <si>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</si>
  <si>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</si>
  <si>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</si>
  <si>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</si>
  <si>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</si>
  <si>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</si>
  <si>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</si>
  <si>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</si>
  <si>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</si>
  <si>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</si>
  <si>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</si>
  <si>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</si>
  <si>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</si>
  <si>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</si>
  <si>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</si>
  <si>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</si>
  <si>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</si>
  <si>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</si>
  <si>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</si>
  <si>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</si>
  <si>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</si>
  <si>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</si>
  <si>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</si>
  <si>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</si>
  <si>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</si>
  <si>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</si>
  <si>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</si>
  <si>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</si>
  <si>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</si>
  <si>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</si>
  <si>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</si>
  <si>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</si>
  <si>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</si>
  <si>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</si>
  <si>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</si>
  <si>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</si>
  <si>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</si>
  <si>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</si>
  <si>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</si>
  <si>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</si>
  <si>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</si>
  <si>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</si>
  <si>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</si>
  <si>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</si>
  <si>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</si>
  <si>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</si>
  <si>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</si>
  <si>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</si>
  <si>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</si>
  <si>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</si>
  <si>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</si>
  <si>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</si>
  <si>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</si>
  <si>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</si>
  <si>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</si>
  <si>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</si>
  <si>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</si>
  <si>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</si>
  <si>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</si>
  <si>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</si>
  <si>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</si>
  <si>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</si>
  <si>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</si>
  <si>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</si>
  <si>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</si>
  <si>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</si>
  <si>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</si>
  <si>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</si>
  <si>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</si>
  <si>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</si>
  <si>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</si>
  <si>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</si>
  <si>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</si>
  <si>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</si>
  <si>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</si>
  <si>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</si>
  <si>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</si>
  <si>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</si>
  <si>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</si>
  <si>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</si>
  <si>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</si>
  <si>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</si>
  <si>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</si>
  <si>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</si>
  <si>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</si>
  <si>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</si>
  <si>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</si>
  <si>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</si>
  <si>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</si>
  <si>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</si>
  <si>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</si>
  <si>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</si>
  <si>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</si>
  <si>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</si>
  <si>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</si>
  <si>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</si>
  <si>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</si>
  <si>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</si>
  <si>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</si>
  <si>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</si>
  <si>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</si>
  <si>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</si>
  <si>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</si>
  <si>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</si>
  <si>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</si>
  <si>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</si>
  <si>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</si>
  <si>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</si>
  <si>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</si>
  <si>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</si>
  <si>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</si>
  <si>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</si>
  <si>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</si>
  <si>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</si>
  <si>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</si>
  <si>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</si>
  <si>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</si>
  <si>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</si>
  <si>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</si>
  <si>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</si>
  <si>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</si>
  <si>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</si>
  <si>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</si>
  <si>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</si>
  <si>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</si>
  <si>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</si>
  <si>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</si>
  <si>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</si>
  <si>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</si>
  <si>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</si>
  <si>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</si>
  <si>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</si>
  <si>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</si>
  <si>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</si>
  <si>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</si>
  <si>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</si>
  <si>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</si>
  <si>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</si>
  <si>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</si>
  <si>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</si>
  <si>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</si>
  <si>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</si>
  <si>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</si>
  <si>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</si>
  <si>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</si>
  <si>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</si>
  <si>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</si>
  <si>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</si>
  <si>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</si>
  <si>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</si>
  <si>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</si>
  <si>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</si>
  <si>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</si>
  <si>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</si>
  <si>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</si>
  <si>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</si>
  <si>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</si>
  <si>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</si>
  <si>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</si>
  <si>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</si>
  <si>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</si>
  <si>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</si>
  <si>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</si>
  <si>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</si>
  <si>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</si>
  <si>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</si>
  <si>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</si>
  <si>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</si>
  <si>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</si>
  <si>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</si>
  <si>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</si>
  <si>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</si>
  <si>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</si>
  <si>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</si>
  <si>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</si>
  <si>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</si>
  <si>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</si>
  <si>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</si>
  <si>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</si>
  <si>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</si>
  <si>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</si>
  <si>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</si>
  <si>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</si>
  <si>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</si>
  <si>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</si>
  <si>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</si>
  <si>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</si>
  <si>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</si>
  <si>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</si>
  <si>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</si>
  <si>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</si>
  <si>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</si>
  <si>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</si>
  <si>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</si>
  <si>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</si>
  <si>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</si>
  <si>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</si>
  <si>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</si>
  <si>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</si>
  <si>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</si>
  <si>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</si>
  <si>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</si>
  <si>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</si>
  <si>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</si>
  <si>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</si>
  <si>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</si>
  <si>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</si>
  <si>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</si>
  <si>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</si>
  <si>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</si>
  <si>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</si>
  <si>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</si>
  <si>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</si>
  <si>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</si>
  <si>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</si>
  <si>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</si>
  <si>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</si>
  <si>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</si>
  <si>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</si>
  <si>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</si>
  <si>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</si>
  <si>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</si>
  <si>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</si>
  <si>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</si>
  <si>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</si>
  <si>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</si>
  <si>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</si>
  <si>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</si>
  <si>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</si>
  <si>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</si>
  <si>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</si>
  <si>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</si>
  <si>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</si>
  <si>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</si>
  <si>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</si>
  <si>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</si>
  <si>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</si>
  <si>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</si>
  <si>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</si>
  <si>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</si>
  <si>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</si>
  <si>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</si>
  <si>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</si>
  <si>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</si>
  <si>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</si>
  <si>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</si>
  <si>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</si>
  <si>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</si>
  <si>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</si>
  <si>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</si>
  <si>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</si>
  <si>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</si>
  <si>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</si>
  <si>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</si>
  <si>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</si>
  <si>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</si>
  <si>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</si>
  <si>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</si>
  <si>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</si>
  <si>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</si>
  <si>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</si>
  <si>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</si>
  <si>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</si>
  <si>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</si>
  <si>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</si>
  <si>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</si>
  <si>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</si>
  <si>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</si>
  <si>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</si>
  <si>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</si>
  <si>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</si>
  <si>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</si>
  <si>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</si>
  <si>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</si>
  <si>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</si>
  <si>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</si>
  <si>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</si>
  <si>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</si>
  <si>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</si>
  <si>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</si>
  <si>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</si>
  <si>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</si>
  <si>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</si>
  <si>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</si>
  <si>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</si>
  <si>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</si>
  <si>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</si>
  <si>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</si>
  <si>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</si>
  <si>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</si>
  <si>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</si>
  <si>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</si>
  <si>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</si>
  <si>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</si>
  <si>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</si>
  <si>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</si>
  <si>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</si>
  <si>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</si>
  <si>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</si>
  <si>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</si>
  <si>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</si>
  <si>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</si>
  <si>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</si>
  <si>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</si>
  <si>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</si>
  <si>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</si>
  <si>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</si>
  <si>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</si>
  <si>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</si>
  <si>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</si>
  <si>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</si>
  <si>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</si>
  <si>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</si>
  <si>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</si>
  <si>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</si>
  <si>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</si>
  <si>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</si>
  <si>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</si>
  <si>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</si>
  <si>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</si>
  <si>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</si>
  <si>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</si>
  <si>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</si>
  <si>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</si>
  <si>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</si>
  <si>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</si>
  <si>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</si>
  <si>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</si>
  <si>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</si>
  <si>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</si>
  <si>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</si>
  <si>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</si>
  <si>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</si>
  <si>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</si>
  <si>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</si>
  <si>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</si>
  <si>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</si>
  <si>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</si>
  <si>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</si>
  <si>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</si>
  <si>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</si>
  <si>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</si>
  <si>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</si>
  <si>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</si>
  <si>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</si>
  <si>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</si>
  <si>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</si>
  <si>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</si>
  <si>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</si>
  <si>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</si>
  <si>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</si>
  <si>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</si>
  <si>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</si>
  <si>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</si>
  <si>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</si>
  <si>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</si>
  <si>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</si>
  <si>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</si>
  <si>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</si>
  <si>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</si>
  <si>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</si>
  <si>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</si>
  <si>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</si>
  <si>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</si>
  <si>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</si>
  <si>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</si>
  <si>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</si>
  <si>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</si>
  <si>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</si>
  <si>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</si>
  <si>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</si>
  <si>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</si>
  <si>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</si>
  <si>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</si>
  <si>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</si>
  <si>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</si>
  <si>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</si>
  <si>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</si>
  <si>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</si>
  <si>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</si>
  <si>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</si>
  <si>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</si>
  <si>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</si>
  <si>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</si>
  <si>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</si>
  <si>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</si>
  <si>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</si>
  <si>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</si>
  <si>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</si>
  <si>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</si>
  <si>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</si>
  <si>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</si>
  <si>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</si>
  <si>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</si>
  <si>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</si>
  <si>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</si>
  <si>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</si>
  <si>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</si>
  <si>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</si>
  <si>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</si>
  <si>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</si>
  <si>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</si>
  <si>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</si>
  <si>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</si>
  <si>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</si>
  <si>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</si>
  <si>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</si>
  <si>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</si>
  <si>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</si>
  <si>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</si>
  <si>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</si>
  <si>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</si>
  <si>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</si>
  <si>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</si>
  <si>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</si>
  <si>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</si>
  <si>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</si>
  <si>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</si>
  <si>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</si>
  <si>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</si>
  <si>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</si>
  <si>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</si>
  <si>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</si>
  <si>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</si>
  <si>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</si>
  <si>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</si>
  <si>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</si>
  <si>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</si>
  <si>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</si>
  <si>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</si>
  <si>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</si>
  <si>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</si>
  <si>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</si>
  <si>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</si>
  <si>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</si>
  <si>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</si>
  <si>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</si>
  <si>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</si>
  <si>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</si>
  <si>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</si>
  <si>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</si>
  <si>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</si>
  <si>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</si>
  <si>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</si>
  <si>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</si>
  <si>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</si>
  <si>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</si>
  <si>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</si>
  <si>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</si>
  <si>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</si>
  <si>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</si>
  <si>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</si>
  <si>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</si>
  <si>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</si>
  <si>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</si>
  <si>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</si>
  <si>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</si>
  <si>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</si>
  <si>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</si>
  <si>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</si>
  <si>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</si>
  <si>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</si>
  <si>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</si>
  <si>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</si>
  <si>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</si>
  <si>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</si>
  <si>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</si>
  <si>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</si>
  <si>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</si>
  <si>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</si>
  <si>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</si>
  <si>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</si>
  <si>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</si>
  <si>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</si>
  <si>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</si>
  <si>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</si>
  <si>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</si>
  <si>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</si>
  <si>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</si>
  <si>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</si>
  <si>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</si>
  <si>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</si>
  <si>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</si>
  <si>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</si>
  <si>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</si>
  <si>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</si>
  <si>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</si>
  <si>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</si>
  <si>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</si>
  <si>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</si>
  <si>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</si>
  <si>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</si>
  <si>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</si>
  <si>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</si>
  <si>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</si>
  <si>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</si>
  <si>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</si>
  <si>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</si>
  <si>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</si>
  <si>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</si>
  <si>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</si>
  <si>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</si>
  <si>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</si>
  <si>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</si>
  <si>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</si>
  <si>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</si>
  <si>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</si>
  <si>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</si>
  <si>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</si>
  <si>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</si>
  <si>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</si>
  <si>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</si>
  <si>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</si>
  <si>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</si>
  <si>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</si>
  <si>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</si>
  <si>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</si>
  <si>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</si>
  <si>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</si>
  <si>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</si>
  <si>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</si>
  <si>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</si>
  <si>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</si>
  <si>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</si>
  <si>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</si>
  <si>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</si>
  <si>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</si>
  <si>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</si>
  <si>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</si>
  <si>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</si>
  <si>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</si>
  <si>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</si>
  <si>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</si>
  <si>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</si>
  <si>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</si>
  <si>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</si>
  <si>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</si>
  <si>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</si>
  <si>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</si>
  <si>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</si>
  <si>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</si>
  <si>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</si>
  <si>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</si>
  <si>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</si>
  <si>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</si>
  <si>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</si>
  <si>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</si>
  <si>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</si>
  <si>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</si>
  <si>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</si>
  <si>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</si>
  <si>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</si>
  <si>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</si>
  <si>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</si>
  <si>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</si>
  <si>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</si>
  <si>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</si>
  <si>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</si>
  <si>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</si>
  <si>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</si>
  <si>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</si>
  <si>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</si>
  <si>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</si>
  <si>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</si>
  <si>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</si>
  <si>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</si>
  <si>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</si>
  <si>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</si>
  <si>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</si>
  <si>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</si>
  <si>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</si>
  <si>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</si>
  <si>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</si>
  <si>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</si>
  <si>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</si>
  <si>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</si>
  <si>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</si>
  <si>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</si>
  <si>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</si>
  <si>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</si>
  <si>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</si>
  <si>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</si>
  <si>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</si>
  <si>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</si>
  <si>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</si>
  <si>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</si>
  <si>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</si>
  <si>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</si>
  <si>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</si>
  <si>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</si>
  <si>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</si>
  <si>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</si>
  <si>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</si>
  <si>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</si>
  <si>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</si>
  <si>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</si>
  <si>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</si>
  <si>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</si>
  <si>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</si>
  <si>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</si>
  <si>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</si>
  <si>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</si>
  <si>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</si>
  <si>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</si>
  <si>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</si>
  <si>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</si>
  <si>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</si>
  <si>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</si>
  <si>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</si>
  <si>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</si>
  <si>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</si>
  <si>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</si>
  <si>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</si>
  <si>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</si>
  <si>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</si>
  <si>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</si>
  <si>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</si>
  <si>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</si>
  <si>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</si>
  <si>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</si>
  <si>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</si>
  <si>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</si>
  <si>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</si>
  <si>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</si>
  <si>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</si>
  <si>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</si>
  <si>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</si>
  <si>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</si>
  <si>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</si>
  <si>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</si>
  <si>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</si>
  <si>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</si>
  <si>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</si>
  <si>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</si>
  <si>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</si>
  <si>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</si>
  <si>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</si>
  <si>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</si>
  <si>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</si>
  <si>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</si>
  <si>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</si>
  <si>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</si>
  <si>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</si>
  <si>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</si>
  <si>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</si>
  <si>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</si>
  <si>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</si>
  <si>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</si>
  <si>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</si>
  <si>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</si>
  <si>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</si>
  <si>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</si>
  <si>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</si>
  <si>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</si>
  <si>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</si>
  <si>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</si>
  <si>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</si>
  <si>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</si>
  <si>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</si>
  <si>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</si>
  <si>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</si>
  <si>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</si>
  <si>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</si>
  <si>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</si>
  <si>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</si>
  <si>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</si>
  <si>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</si>
  <si>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</si>
  <si>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</si>
  <si>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</si>
  <si>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</si>
  <si>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</si>
  <si>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</si>
  <si>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</si>
  <si>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</si>
  <si>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</si>
  <si>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</si>
  <si>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</si>
  <si>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</si>
  <si>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</si>
  <si>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</si>
  <si>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</si>
  <si>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</si>
  <si>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</si>
  <si>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</si>
  <si>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</si>
  <si>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</si>
  <si>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</si>
  <si>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</si>
  <si>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</si>
  <si>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</si>
  <si>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</si>
  <si>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</si>
  <si>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</si>
  <si>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</si>
  <si>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</si>
  <si>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</si>
  <si>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</si>
  <si>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</si>
  <si>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</si>
  <si>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</si>
  <si>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</si>
  <si>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</si>
  <si>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</si>
  <si>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</si>
  <si>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</si>
  <si>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</si>
  <si>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</si>
  <si>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</si>
  <si>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</si>
  <si>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</si>
  <si>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</si>
  <si>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</si>
  <si>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</si>
  <si>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</si>
  <si>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</si>
  <si>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</si>
  <si>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</si>
  <si>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</si>
  <si>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</si>
  <si>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</si>
  <si>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</si>
  <si>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</si>
  <si>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</si>
  <si>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</si>
  <si>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</si>
  <si>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</si>
  <si>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</si>
  <si>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</si>
  <si>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</si>
  <si>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</si>
  <si>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</si>
  <si>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</si>
  <si>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</si>
  <si>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</si>
  <si>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</si>
  <si>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</si>
  <si>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</si>
  <si>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</si>
  <si>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</si>
  <si>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</si>
  <si>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</si>
  <si>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</si>
  <si>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</si>
  <si>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</si>
  <si>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</si>
  <si>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</si>
  <si>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</si>
  <si>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</si>
  <si>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</si>
  <si>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</si>
  <si>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</si>
  <si>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</si>
  <si>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</si>
  <si>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</si>
  <si>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</si>
  <si>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</si>
  <si>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</si>
  <si>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</si>
  <si>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</si>
  <si>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</si>
  <si>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</si>
  <si>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</si>
  <si>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</si>
  <si>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</si>
  <si>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</si>
  <si>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</si>
  <si>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</si>
  <si>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</si>
  <si>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</si>
  <si>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</si>
  <si>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</si>
  <si>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</si>
  <si>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</si>
  <si>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</si>
  <si>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</si>
  <si>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</si>
  <si>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</si>
  <si>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</si>
  <si>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</si>
  <si>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</si>
  <si>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</si>
  <si>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</si>
  <si>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</si>
  <si>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</si>
  <si>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</si>
  <si>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</si>
  <si>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</si>
  <si>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</si>
  <si>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</si>
  <si>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</si>
  <si>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</si>
  <si>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</si>
  <si>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</si>
  <si>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</si>
  <si>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</si>
  <si>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</si>
  <si>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</si>
  <si>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</si>
  <si>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</si>
  <si>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</si>
  <si>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</si>
  <si>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</si>
  <si>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</si>
  <si>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</si>
  <si>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</si>
  <si>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</si>
  <si>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</si>
  <si>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</si>
  <si>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</si>
  <si>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</si>
  <si>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</si>
  <si>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</si>
  <si>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</si>
  <si>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</si>
  <si>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</si>
  <si>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</si>
  <si>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</si>
  <si>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</si>
  <si>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</si>
  <si>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</si>
  <si>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</si>
  <si>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</si>
  <si>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</si>
  <si>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</si>
  <si>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</si>
  <si>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</si>
  <si>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</si>
  <si>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</si>
  <si>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</si>
  <si>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</si>
  <si>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</si>
  <si>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</si>
  <si>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</si>
  <si>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</si>
  <si>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</si>
  <si>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</si>
  <si>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</si>
  <si>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</si>
  <si>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</si>
  <si>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</si>
  <si>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</si>
  <si>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</si>
  <si>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</si>
  <si>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</si>
  <si>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</si>
  <si>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</si>
  <si>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</si>
  <si>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</si>
  <si>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</si>
  <si>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</si>
  <si>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</si>
  <si>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</si>
  <si>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</si>
  <si>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</si>
  <si>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</si>
  <si>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</si>
  <si>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</si>
  <si>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</si>
  <si>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</si>
  <si>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</si>
  <si>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</si>
  <si>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</si>
  <si>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</si>
  <si>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</si>
  <si>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</si>
  <si>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</si>
  <si>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</si>
  <si>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</si>
  <si>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</si>
  <si>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</si>
  <si>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</si>
  <si>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</si>
  <si>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</si>
  <si>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</si>
  <si>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</si>
  <si>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</si>
  <si>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</si>
  <si>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</si>
  <si>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</si>
  <si>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</si>
  <si>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</si>
  <si>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</si>
  <si>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</si>
  <si>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</si>
  <si>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</si>
  <si>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</si>
  <si>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</si>
  <si>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</si>
  <si>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</si>
  <si>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</si>
  <si>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</si>
  <si>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</si>
  <si>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</si>
  <si>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</si>
  <si>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</si>
  <si>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</si>
  <si>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</si>
  <si>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</si>
  <si>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</si>
  <si>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</si>
  <si>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</si>
  <si>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</si>
  <si>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</si>
  <si>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</si>
  <si>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</si>
  <si>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</si>
  <si>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</si>
  <si>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</si>
  <si>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</si>
  <si>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</si>
  <si>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</si>
  <si>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</si>
  <si>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</si>
  <si>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</si>
  <si>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</si>
  <si>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</si>
  <si>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</si>
  <si>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</si>
  <si>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</si>
  <si>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</si>
  <si>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</si>
  <si>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</si>
  <si>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</si>
  <si>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</si>
  <si>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</si>
  <si>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</si>
  <si>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</si>
  <si>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</si>
  <si>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</si>
  <si>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</si>
  <si>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</si>
  <si>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</si>
  <si>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</si>
  <si>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</si>
  <si>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</si>
  <si>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</si>
  <si>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</si>
  <si>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</si>
  <si>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</si>
  <si>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</si>
  <si>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</si>
  <si>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</si>
  <si>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</si>
  <si>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</si>
  <si>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</si>
  <si>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</si>
  <si>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</si>
  <si>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</si>
  <si>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</si>
  <si>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</si>
  <si>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</si>
  <si>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</si>
  <si>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</si>
  <si>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</si>
  <si>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</si>
  <si>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</si>
  <si>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</si>
  <si>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</si>
  <si>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</si>
  <si>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</si>
  <si>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</si>
  <si>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</si>
  <si>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</si>
  <si>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</si>
  <si>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</si>
  <si>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</si>
  <si>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</si>
  <si>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</si>
  <si>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</si>
  <si>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</si>
  <si>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</si>
  <si>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</si>
  <si>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</si>
  <si>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</si>
  <si>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</si>
  <si>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</si>
  <si>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</si>
  <si>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</si>
  <si>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</si>
  <si>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</si>
  <si>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</si>
  <si>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</si>
  <si>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</si>
  <si>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</si>
  <si>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</si>
  <si>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</si>
  <si>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</si>
  <si>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</si>
  <si>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</si>
  <si>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</si>
  <si>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</si>
  <si>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</si>
  <si>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</si>
  <si>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</si>
  <si>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</si>
  <si>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</si>
  <si>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</si>
  <si>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</si>
  <si>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</si>
  <si>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</si>
  <si>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</si>
  <si>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</si>
  <si>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</si>
  <si>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</si>
  <si>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</si>
  <si>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</si>
  <si>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</si>
  <si>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</si>
  <si>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</si>
  <si>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</si>
  <si>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</si>
  <si>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</si>
  <si>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</si>
  <si>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</si>
  <si>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</si>
  <si>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</si>
  <si>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</si>
  <si>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</si>
  <si>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</si>
  <si>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</si>
  <si>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</si>
  <si>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</si>
  <si>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</si>
  <si>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</si>
  <si>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</si>
  <si>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</si>
  <si>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</si>
  <si>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</si>
  <si>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</si>
  <si>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</si>
  <si>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</si>
  <si>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</si>
  <si>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</si>
  <si>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</si>
  <si>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</si>
  <si>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</si>
  <si>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</si>
  <si>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</si>
  <si>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</si>
  <si>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</si>
  <si>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</si>
  <si>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</si>
  <si>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</si>
  <si>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</si>
  <si>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</si>
  <si>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</si>
  <si>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</si>
  <si>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</si>
  <si>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</si>
  <si>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</si>
  <si>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</si>
  <si>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</si>
  <si>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</si>
  <si>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</si>
  <si>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</si>
  <si>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</si>
  <si>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</si>
  <si>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</si>
  <si>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</si>
  <si>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</si>
  <si>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</si>
  <si>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</si>
  <si>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</si>
  <si>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</si>
  <si>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</si>
  <si>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</si>
  <si>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</si>
  <si>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</si>
  <si>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</si>
  <si>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</si>
  <si>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</si>
  <si>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</si>
  <si>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</si>
  <si>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</si>
  <si>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</si>
  <si>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</si>
  <si>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</si>
  <si>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</si>
  <si>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</si>
  <si>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</si>
  <si>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</si>
  <si>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</si>
  <si>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</si>
  <si>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</si>
  <si>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</si>
  <si>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</si>
  <si>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</si>
  <si>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</si>
  <si>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</si>
  <si>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</si>
  <si>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</si>
  <si>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</si>
  <si>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</si>
  <si>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</si>
  <si>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</si>
  <si>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</si>
  <si>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</si>
  <si>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</si>
  <si>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</si>
  <si>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</si>
  <si>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</si>
  <si>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</si>
  <si>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</si>
  <si>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</si>
  <si>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</si>
  <si>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</si>
  <si>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</si>
  <si>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</si>
  <si>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</si>
  <si>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</si>
  <si>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</si>
  <si>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</si>
  <si>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</si>
  <si>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</si>
  <si>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</si>
  <si>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</si>
  <si>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</si>
  <si>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</si>
  <si>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</si>
  <si>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</si>
  <si>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</si>
  <si>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</si>
  <si>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</si>
  <si>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</si>
  <si>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</si>
  <si>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</si>
  <si>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</si>
  <si>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</si>
  <si>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</si>
  <si>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</si>
  <si>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</si>
  <si>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</si>
  <si>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</si>
  <si>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</si>
  <si>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</si>
  <si>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</si>
  <si>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</si>
  <si>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</si>
  <si>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</si>
  <si>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</si>
  <si>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</si>
  <si>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</si>
  <si>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</si>
  <si>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</si>
  <si>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</si>
  <si>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</si>
  <si>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</si>
  <si>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</si>
  <si>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</si>
  <si>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</si>
  <si>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</si>
  <si>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</si>
  <si>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</si>
  <si>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</si>
  <si>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</si>
  <si>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</si>
  <si>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</si>
  <si>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</si>
  <si>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</si>
  <si>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</si>
  <si>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</si>
  <si>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</si>
  <si>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</si>
  <si>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</si>
  <si>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</si>
  <si>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</si>
  <si>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</si>
  <si>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</si>
  <si>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</si>
  <si>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</si>
  <si>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</si>
  <si>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</si>
  <si>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</si>
  <si>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</si>
  <si>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</si>
  <si>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</si>
  <si>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</si>
  <si>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</si>
  <si>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</si>
  <si>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</si>
  <si>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</si>
  <si>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</si>
  <si>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</si>
  <si>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</si>
  <si>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</si>
  <si>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</si>
  <si>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</si>
  <si>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</si>
  <si>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</si>
  <si>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</si>
  <si>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</si>
  <si>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</si>
  <si>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</si>
  <si>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</si>
  <si>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</si>
  <si>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</si>
  <si>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</si>
  <si>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</si>
  <si>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</si>
  <si>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</si>
  <si>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</si>
  <si>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</si>
  <si>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</si>
  <si>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</si>
  <si>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</si>
  <si>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</si>
  <si>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</si>
  <si>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</si>
  <si>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</si>
  <si>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</si>
  <si>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</si>
  <si>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</si>
  <si>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</si>
  <si>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</si>
  <si>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</si>
  <si>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</si>
  <si>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</si>
  <si>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</si>
  <si>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</si>
  <si>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</si>
  <si>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</si>
  <si>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</si>
  <si>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</si>
  <si>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</si>
  <si>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</si>
  <si>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</si>
  <si>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</si>
  <si>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</si>
  <si>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</si>
  <si>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</si>
  <si>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</si>
  <si>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</si>
  <si>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</si>
  <si>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</si>
  <si>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</si>
  <si>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</si>
  <si>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</si>
  <si>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</si>
  <si>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</si>
  <si>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</si>
  <si>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</si>
  <si>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</si>
  <si>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</si>
  <si>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</si>
  <si>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</si>
  <si>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</si>
  <si>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</si>
  <si>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</si>
  <si>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</si>
  <si>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</si>
  <si>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</si>
  <si>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</si>
  <si>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</si>
  <si>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</si>
  <si>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</si>
  <si>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</si>
  <si>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</si>
  <si>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</si>
  <si>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</si>
  <si>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</si>
  <si>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</si>
  <si>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</si>
  <si>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</si>
  <si>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</si>
  <si>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</si>
  <si>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</si>
  <si>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</si>
  <si>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</si>
  <si>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</si>
  <si>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</si>
  <si>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</si>
  <si>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</si>
  <si>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</si>
  <si>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</si>
  <si>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</si>
  <si>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</si>
  <si>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</si>
  <si>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</si>
  <si>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</si>
  <si>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</si>
  <si>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</si>
  <si>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</si>
  <si>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</si>
  <si>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</si>
  <si>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</si>
  <si>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</si>
  <si>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</si>
  <si>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</si>
  <si>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</si>
  <si>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</si>
  <si>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</si>
  <si>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</si>
  <si>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</si>
  <si>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</si>
  <si>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</si>
  <si>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</si>
  <si>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</si>
  <si>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</si>
  <si>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</si>
  <si>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</si>
  <si>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</si>
  <si>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</si>
  <si>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</si>
  <si>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</si>
  <si>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</si>
  <si>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</si>
  <si>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</si>
  <si>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</si>
  <si>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</si>
  <si>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</si>
  <si>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</si>
  <si>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</si>
  <si>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</si>
  <si>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</si>
  <si>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</si>
  <si>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</si>
  <si>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</si>
  <si>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</si>
  <si>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</si>
  <si>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</si>
  <si>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</si>
  <si>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</si>
  <si>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</si>
  <si>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</si>
  <si>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</si>
  <si>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</si>
  <si>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</si>
  <si>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</si>
  <si>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</si>
  <si>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</si>
  <si>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</si>
  <si>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</si>
  <si>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</si>
  <si>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</si>
  <si>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</si>
  <si>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</si>
  <si>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</si>
  <si>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</si>
  <si>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</si>
  <si>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</si>
  <si>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</si>
  <si>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</si>
  <si>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</si>
  <si>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</si>
  <si>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</si>
  <si>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</si>
  <si>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</si>
  <si>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</si>
  <si>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</si>
  <si>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</si>
  <si>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</si>
  <si>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</si>
  <si>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</si>
  <si>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</si>
  <si>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</si>
  <si>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</si>
  <si>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</si>
  <si>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</si>
  <si>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</si>
  <si>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</si>
  <si>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</si>
  <si>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</si>
  <si>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</si>
  <si>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</si>
  <si>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</si>
  <si>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</si>
  <si>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</si>
  <si>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</si>
  <si>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</si>
  <si>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</si>
  <si>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</si>
  <si>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</si>
  <si>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</si>
  <si>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</si>
  <si>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</si>
  <si>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</si>
  <si>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</si>
  <si>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</si>
  <si>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</si>
  <si>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</si>
  <si>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</si>
  <si>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</si>
  <si>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</si>
  <si>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</si>
  <si>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</si>
  <si>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</si>
  <si>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</si>
  <si>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</si>
  <si>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</si>
  <si>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</si>
  <si>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</si>
  <si>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</si>
  <si>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</si>
  <si>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</si>
  <si>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</si>
  <si>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</si>
  <si>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</si>
  <si>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</si>
  <si>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</si>
  <si>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</si>
  <si>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</si>
  <si>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</si>
  <si>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</si>
  <si>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</si>
  <si>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</si>
  <si>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</si>
  <si>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</si>
  <si>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</si>
  <si>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</si>
  <si>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</si>
  <si>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</si>
  <si>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</si>
  <si>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</si>
  <si>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</si>
  <si>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</si>
  <si>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</si>
  <si>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</si>
  <si>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</si>
  <si>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</si>
  <si>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</si>
  <si>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</si>
  <si>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</si>
  <si>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</si>
  <si>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</si>
  <si>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</si>
  <si>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</si>
  <si>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</si>
  <si>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</si>
  <si>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</si>
  <si>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</si>
  <si>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</si>
  <si>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</si>
  <si>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</si>
  <si>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</si>
  <si>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</si>
  <si>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</si>
  <si>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</si>
  <si>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</si>
  <si>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</si>
  <si>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</si>
  <si>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</si>
  <si>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</si>
  <si>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</si>
  <si>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</si>
  <si>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</si>
  <si>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</si>
  <si>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</si>
  <si>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</si>
  <si>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</si>
  <si>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</si>
  <si>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</si>
  <si>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</si>
  <si>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</si>
  <si>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</si>
  <si>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</si>
  <si>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</si>
  <si>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</si>
  <si>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</si>
  <si>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</si>
  <si>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</si>
  <si>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</si>
  <si>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</si>
  <si>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</si>
  <si>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</si>
  <si>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</si>
  <si>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</si>
  <si>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</si>
  <si>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</si>
  <si>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</si>
  <si>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</si>
  <si>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</si>
  <si>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</si>
  <si>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</si>
  <si>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</si>
  <si>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</si>
  <si>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</si>
  <si>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</si>
  <si>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</si>
  <si>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</si>
  <si>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</si>
  <si>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</si>
  <si>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</si>
  <si>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</si>
  <si>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</si>
  <si>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</si>
  <si>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</si>
  <si>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</si>
  <si>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</si>
  <si>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</si>
  <si>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</si>
  <si>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</si>
  <si>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</si>
  <si>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</si>
  <si>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</si>
  <si>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</si>
  <si>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</si>
  <si>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</si>
  <si>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</si>
  <si>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</si>
  <si>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</si>
  <si>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</si>
  <si>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</si>
  <si>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</si>
  <si>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</si>
  <si>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</si>
  <si>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</si>
  <si>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</si>
  <si>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</si>
  <si>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</si>
  <si>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</si>
  <si>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</si>
  <si>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</si>
  <si>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</si>
  <si>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</si>
  <si>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</si>
  <si>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</si>
  <si>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</si>
  <si>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</si>
  <si>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</si>
  <si>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</si>
  <si>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</si>
  <si>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</si>
  <si>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</si>
  <si>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</si>
  <si>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</si>
  <si>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</si>
  <si>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</si>
  <si>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</si>
  <si>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</si>
  <si>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</si>
  <si>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</si>
  <si>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</si>
  <si>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</si>
  <si>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</si>
  <si>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</si>
  <si>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</si>
  <si>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</si>
  <si>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</si>
  <si>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</si>
  <si>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</si>
  <si>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</si>
  <si>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</si>
  <si>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</si>
  <si>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</si>
  <si>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</si>
  <si>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</si>
  <si>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</si>
  <si>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</si>
  <si>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</si>
  <si>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</si>
  <si>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</si>
  <si>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</si>
  <si>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</si>
  <si>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</si>
  <si>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</si>
  <si>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</si>
  <si>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</si>
  <si>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</si>
  <si>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</si>
  <si>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</si>
  <si>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</si>
  <si>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</si>
  <si>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</si>
  <si>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</si>
  <si>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</si>
  <si>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</si>
  <si>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</si>
  <si>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</si>
  <si>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</si>
  <si>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</si>
  <si>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</si>
  <si>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</si>
  <si>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</si>
  <si>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</si>
  <si>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</si>
  <si>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</si>
  <si>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</si>
  <si>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</si>
  <si>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</si>
  <si>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</si>
  <si>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</si>
  <si>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</si>
  <si>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</si>
  <si>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</si>
  <si>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</si>
  <si>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</si>
  <si>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</si>
  <si>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</si>
  <si>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</si>
  <si>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</si>
  <si>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</si>
  <si>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</si>
  <si>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</si>
  <si>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</si>
  <si>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</si>
  <si>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</si>
  <si>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</si>
  <si>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</si>
  <si>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</si>
  <si>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</si>
  <si>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</si>
  <si>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</si>
  <si>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</si>
  <si>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</si>
  <si>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</si>
  <si>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</si>
  <si>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</si>
  <si>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</si>
  <si>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</si>
  <si>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</si>
  <si>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</si>
  <si>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</si>
  <si>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</si>
  <si>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</si>
  <si>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</si>
  <si>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</si>
  <si>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</si>
  <si>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</si>
  <si>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</si>
  <si>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</si>
  <si>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</si>
  <si>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</si>
  <si>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</si>
  <si>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</si>
  <si>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</si>
  <si>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</si>
  <si>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</si>
  <si>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</si>
  <si>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</si>
  <si>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</si>
  <si>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</si>
  <si>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</si>
  <si>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</si>
  <si>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</si>
  <si>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</si>
  <si>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</si>
  <si>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</si>
  <si>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</si>
  <si>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</si>
  <si>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</si>
  <si>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</si>
  <si>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</si>
  <si>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</si>
  <si>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</si>
  <si>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</si>
  <si>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</si>
  <si>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</si>
  <si>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</si>
  <si>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</si>
  <si>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</si>
  <si>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</si>
  <si>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</si>
  <si>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</si>
  <si>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</si>
  <si>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</si>
  <si>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</si>
  <si>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</si>
  <si>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</si>
  <si>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</si>
  <si>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</si>
  <si>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</si>
  <si>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</si>
  <si>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</si>
  <si>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</si>
  <si>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</si>
  <si>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</si>
  <si>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</si>
  <si>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</si>
  <si>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</si>
  <si>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</si>
  <si>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</si>
  <si>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</si>
  <si>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</si>
  <si>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</si>
  <si>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</si>
  <si>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</si>
  <si>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</si>
  <si>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</si>
  <si>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</si>
  <si>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</si>
  <si>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</si>
  <si>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</si>
  <si>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</si>
  <si>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</si>
  <si>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</si>
  <si>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</si>
  <si>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</si>
  <si>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</si>
  <si>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</si>
  <si>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</si>
  <si>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</si>
  <si>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</si>
  <si>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</si>
  <si>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</si>
  <si>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</si>
  <si>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</si>
  <si>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</si>
  <si>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</si>
  <si>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</si>
  <si>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</si>
  <si>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</si>
  <si>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</si>
  <si>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</si>
  <si>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</si>
  <si>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</si>
  <si>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</si>
  <si>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</si>
  <si>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</si>
  <si>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</si>
  <si>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</si>
  <si>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</si>
  <si>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</si>
  <si>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</si>
  <si>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</si>
  <si>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</si>
  <si>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</si>
  <si>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</si>
  <si>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</si>
  <si>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</si>
  <si>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</si>
  <si>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</si>
  <si>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</si>
  <si>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</si>
  <si>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</si>
  <si>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</si>
  <si>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</si>
  <si>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</si>
  <si>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</si>
  <si>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</si>
  <si>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</si>
  <si>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</si>
  <si>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</si>
  <si>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</si>
  <si>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</si>
  <si>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</si>
  <si>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</si>
  <si>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</si>
  <si>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</si>
  <si>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</si>
  <si>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</si>
  <si>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</si>
  <si>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</si>
  <si>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</si>
  <si>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</si>
  <si>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</si>
  <si>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</si>
  <si>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</si>
  <si>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</si>
  <si>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</si>
  <si>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</si>
  <si>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</si>
  <si>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</si>
  <si>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</si>
  <si>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</si>
  <si>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</si>
  <si>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</si>
  <si>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</si>
  <si>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</si>
  <si>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</si>
  <si>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</si>
  <si>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</si>
  <si>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</si>
  <si>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</si>
  <si>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</si>
  <si>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</si>
  <si>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</si>
  <si>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</si>
  <si>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</si>
  <si>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</si>
  <si>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</si>
  <si>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</si>
  <si>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</si>
  <si>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</si>
  <si>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</si>
  <si>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</si>
  <si>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</si>
  <si>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</si>
  <si>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</si>
  <si>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</si>
  <si>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</si>
  <si>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</si>
  <si>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</si>
  <si>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</si>
  <si>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</si>
  <si>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</si>
  <si>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</si>
  <si>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</si>
  <si>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</si>
  <si>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</si>
  <si>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</si>
  <si>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</si>
  <si>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</si>
  <si>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</si>
  <si>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</si>
  <si>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</si>
  <si>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</si>
  <si>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</si>
  <si>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</si>
  <si>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</si>
  <si>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</si>
  <si>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</si>
  <si>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</si>
  <si>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</si>
  <si>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</si>
  <si>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</si>
  <si>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</si>
  <si>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</si>
  <si>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</si>
  <si>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</si>
  <si>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</si>
  <si>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</si>
  <si>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</si>
  <si>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</si>
  <si>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</si>
  <si>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</si>
  <si>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</si>
  <si>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</si>
  <si>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</si>
  <si>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</si>
  <si>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</si>
  <si>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</si>
  <si>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</si>
  <si>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</si>
  <si>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</si>
  <si>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</si>
  <si>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</si>
  <si>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</si>
  <si>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</si>
  <si>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</si>
  <si>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</si>
  <si>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</si>
  <si>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</si>
  <si>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</si>
  <si>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</si>
  <si>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</si>
  <si>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</si>
  <si>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</si>
  <si>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</si>
  <si>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</si>
  <si>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</si>
  <si>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</si>
  <si>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</si>
  <si>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</si>
  <si>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</si>
  <si>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</si>
  <si>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</si>
  <si>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</si>
  <si>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</si>
  <si>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</si>
  <si>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</si>
  <si>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</si>
  <si>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</si>
  <si>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</si>
  <si>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</si>
  <si>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</si>
  <si>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</si>
  <si>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</si>
  <si>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</si>
  <si>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</si>
  <si>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</si>
  <si>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</si>
  <si>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</si>
  <si>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</si>
  <si>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</si>
  <si>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</si>
  <si>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</si>
  <si>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</si>
  <si>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</si>
  <si>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</si>
  <si>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</si>
  <si>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</si>
  <si>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</si>
  <si>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</si>
  <si>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</si>
  <si>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</si>
  <si>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</si>
  <si>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</si>
  <si>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</si>
  <si>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</si>
  <si>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</si>
  <si>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</si>
  <si>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</si>
  <si>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</si>
  <si>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</si>
  <si>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</si>
  <si>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</si>
  <si>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</si>
  <si>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</si>
  <si>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</si>
  <si>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</si>
  <si>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</si>
  <si>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</si>
  <si>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</si>
  <si>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</si>
  <si>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</si>
  <si>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</si>
  <si>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</si>
  <si>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</si>
  <si>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</si>
  <si>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</si>
  <si>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</si>
  <si>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</si>
  <si>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</si>
  <si>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</si>
  <si>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</si>
  <si>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</si>
  <si>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</si>
  <si>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</si>
  <si>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</si>
  <si>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</si>
  <si>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</si>
  <si>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</si>
  <si>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</si>
  <si>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</si>
  <si>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</si>
  <si>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</si>
  <si>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</si>
  <si>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</si>
  <si>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</si>
  <si>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</si>
  <si>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</si>
  <si>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</si>
  <si>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</si>
  <si>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</si>
  <si>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</si>
  <si>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</si>
  <si>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</si>
  <si>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</si>
  <si>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</si>
  <si>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</si>
  <si>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</si>
  <si>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</si>
  <si>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</si>
  <si>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</si>
  <si>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</si>
  <si>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</si>
  <si>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</si>
  <si>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</si>
  <si>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</si>
  <si>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</si>
  <si>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</si>
  <si>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</si>
  <si>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</si>
  <si>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</si>
  <si>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</si>
  <si>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</si>
  <si>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</si>
  <si>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</si>
  <si>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</si>
  <si>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</si>
  <si>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</si>
  <si>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</si>
  <si>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</si>
  <si>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</si>
  <si>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</si>
  <si>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</si>
  <si>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</si>
  <si>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</si>
  <si>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</si>
  <si>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</si>
  <si>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</si>
  <si>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</si>
  <si>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</si>
  <si>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</si>
  <si>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</si>
  <si>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</si>
  <si>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</si>
  <si>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</si>
  <si>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</si>
  <si>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</si>
  <si>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</si>
  <si>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</si>
  <si>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</si>
  <si>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</si>
  <si>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</si>
  <si>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</si>
  <si>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</si>
  <si>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</si>
  <si>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</si>
  <si>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</si>
  <si>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</si>
  <si>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</si>
  <si>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</si>
  <si>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</si>
  <si>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</si>
  <si>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</si>
  <si>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</si>
  <si>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</si>
  <si>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</si>
  <si>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</si>
  <si>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</si>
  <si>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</si>
  <si>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</si>
  <si>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</si>
  <si>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</si>
  <si>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</si>
  <si>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</si>
  <si>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</si>
  <si>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</si>
  <si>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</si>
  <si>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</si>
  <si>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</si>
  <si>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</si>
  <si>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</si>
  <si>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</si>
  <si>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</si>
  <si>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</si>
  <si>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</si>
  <si>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</si>
  <si>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</si>
  <si>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</si>
  <si>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</si>
  <si>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</si>
  <si>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</si>
  <si>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</si>
  <si>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</si>
  <si>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</si>
  <si>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</si>
  <si>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</si>
  <si>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</si>
  <si>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</si>
  <si>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</si>
  <si>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</si>
  <si>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</si>
  <si>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</si>
  <si>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</si>
  <si>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</si>
  <si>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</si>
  <si>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</si>
  <si>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</si>
  <si>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</si>
  <si>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</si>
  <si>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</si>
  <si>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</si>
  <si>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</si>
  <si>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</si>
  <si>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</si>
  <si>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</si>
  <si>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</si>
  <si>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</si>
  <si>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</si>
  <si>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</si>
  <si>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</si>
  <si>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</si>
  <si>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</si>
  <si>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</si>
  <si>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</si>
  <si>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</si>
  <si>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</si>
  <si>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</si>
  <si>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</si>
  <si>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</si>
  <si>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</si>
  <si>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</si>
  <si>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</si>
  <si>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</si>
  <si>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</si>
  <si>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</si>
  <si>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</si>
  <si>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</si>
  <si>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</si>
  <si>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</si>
  <si>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</si>
  <si>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</si>
  <si>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</si>
  <si>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</si>
  <si>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</si>
  <si>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</si>
  <si>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</si>
  <si>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</si>
  <si>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</si>
  <si>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</si>
  <si>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</si>
  <si>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</si>
  <si>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</si>
  <si>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</si>
  <si>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</si>
  <si>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</si>
  <si>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</si>
  <si>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</si>
  <si>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</si>
  <si>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</si>
  <si>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</si>
  <si>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</si>
  <si>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</si>
  <si>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</si>
  <si>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</si>
  <si>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</si>
  <si>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</si>
  <si>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</si>
  <si>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</si>
  <si>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</si>
  <si>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</si>
  <si>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</si>
  <si>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</si>
  <si>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</si>
  <si>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</si>
  <si>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</si>
  <si>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</si>
  <si>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</si>
  <si>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</si>
  <si>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</si>
  <si>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</si>
  <si>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</si>
  <si>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</si>
  <si>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</si>
  <si>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</si>
  <si>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</si>
  <si>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</si>
  <si>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</si>
  <si>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</si>
  <si>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</si>
  <si>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</si>
  <si>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</si>
  <si>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</si>
  <si>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</si>
  <si>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</si>
  <si>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</si>
  <si>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</si>
  <si>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</si>
  <si>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</si>
  <si>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</si>
  <si>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</si>
  <si>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</si>
  <si>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</si>
  <si>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</si>
  <si>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</si>
  <si>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</si>
  <si>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</si>
  <si>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</si>
  <si>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</si>
  <si>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</si>
  <si>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</si>
  <si>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</si>
  <si>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</si>
  <si>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</si>
  <si>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</si>
  <si>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</si>
  <si>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</si>
  <si>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</si>
  <si>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</si>
  <si>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</si>
  <si>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</si>
  <si>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</si>
  <si>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</si>
  <si>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</si>
  <si>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</si>
  <si>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</si>
  <si>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</si>
  <si>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</si>
  <si>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</si>
  <si>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</si>
  <si>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</si>
  <si>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</si>
  <si>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</si>
  <si>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</si>
  <si>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</si>
  <si>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</si>
  <si>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</si>
  <si>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</si>
  <si>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</si>
  <si>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</si>
  <si>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</si>
  <si>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</si>
  <si>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</si>
  <si>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</si>
  <si>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</si>
  <si>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</si>
  <si>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</si>
  <si>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</si>
  <si>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</si>
  <si>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</si>
  <si>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</si>
  <si>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</si>
  <si>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</si>
  <si>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</si>
  <si>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</si>
  <si>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</si>
  <si>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</si>
  <si>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</si>
  <si>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</si>
  <si>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</si>
  <si>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</si>
  <si>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</si>
  <si>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</si>
  <si>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</si>
  <si>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</si>
  <si>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</si>
  <si>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</si>
  <si>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</si>
  <si>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</si>
  <si>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</si>
  <si>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</si>
  <si>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</si>
  <si>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</si>
  <si>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</si>
  <si>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</si>
  <si>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</si>
  <si>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</si>
  <si>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</si>
  <si>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</si>
  <si>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</si>
  <si>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</si>
  <si>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</si>
  <si>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</si>
  <si>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</si>
  <si>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</si>
  <si>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</si>
  <si>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</si>
  <si>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</si>
  <si>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</si>
  <si>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</si>
  <si>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</si>
  <si>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</si>
  <si>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</si>
  <si>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</si>
  <si>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</si>
  <si>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</si>
  <si>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</si>
  <si>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</si>
  <si>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</si>
  <si>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</si>
  <si>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</si>
  <si>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</si>
  <si>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</si>
  <si>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</si>
  <si>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</si>
  <si>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</si>
  <si>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</si>
  <si>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</si>
  <si>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</si>
  <si>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</si>
  <si>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</si>
  <si>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</si>
  <si>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</si>
  <si>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</si>
  <si>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</si>
  <si>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</si>
  <si>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</si>
  <si>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</si>
  <si>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</si>
  <si>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</si>
  <si>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</si>
  <si>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</si>
  <si>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</si>
  <si>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</si>
  <si>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</si>
  <si>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</si>
  <si>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</si>
  <si>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</si>
  <si>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</si>
  <si>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</si>
  <si>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</si>
  <si>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</si>
  <si>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</si>
  <si>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</si>
  <si>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</si>
  <si>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</si>
  <si>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</si>
  <si>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</si>
  <si>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</si>
  <si>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</si>
  <si>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</si>
  <si>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</si>
  <si>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</si>
  <si>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</si>
  <si>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</si>
  <si>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</si>
  <si>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</si>
  <si>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</si>
  <si>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</si>
  <si>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</si>
  <si>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</si>
  <si>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</si>
  <si>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</si>
  <si>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</si>
  <si>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</si>
  <si>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</si>
  <si>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</si>
  <si>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</si>
  <si>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</si>
  <si>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</si>
  <si>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</si>
  <si>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</si>
  <si>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</si>
  <si>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</si>
  <si>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</si>
  <si>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</si>
  <si>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</si>
  <si>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</si>
  <si>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</si>
  <si>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</si>
  <si>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</si>
  <si>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</si>
  <si>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</si>
  <si>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</si>
  <si>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</si>
  <si>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</si>
  <si>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</si>
  <si>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</si>
  <si>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</si>
  <si>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</si>
  <si>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</si>
  <si>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</si>
  <si>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</si>
  <si>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</si>
  <si>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</si>
  <si>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</si>
  <si>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</si>
  <si>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</si>
  <si>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</si>
  <si>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</si>
  <si>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</si>
  <si>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</si>
  <si>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</si>
  <si>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</si>
  <si>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</si>
  <si>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</si>
  <si>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</si>
  <si>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</si>
  <si>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</si>
  <si>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</si>
  <si>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</si>
  <si>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</si>
  <si>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</si>
  <si>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</si>
  <si>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</si>
  <si>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</si>
  <si>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</si>
  <si>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</si>
  <si>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</si>
  <si>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</si>
  <si>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</si>
  <si>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</si>
  <si>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</si>
  <si>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</si>
  <si>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</si>
  <si>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</si>
  <si>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</si>
  <si>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</si>
  <si>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</si>
  <si>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</si>
  <si>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</si>
  <si>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</si>
  <si>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</si>
  <si>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</si>
  <si>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</si>
  <si>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</si>
  <si>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</si>
  <si>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</si>
  <si>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</si>
  <si>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</si>
  <si>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</si>
  <si>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</si>
  <si>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</si>
  <si>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</si>
  <si>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</si>
  <si>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</si>
  <si>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</si>
  <si>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</si>
  <si>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</si>
  <si>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</si>
  <si>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</si>
  <si>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</si>
  <si>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</si>
  <si>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</si>
  <si>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</si>
  <si>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</si>
  <si>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</si>
  <si>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</si>
  <si>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</si>
  <si>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</si>
  <si>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</si>
  <si>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</si>
  <si>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</si>
  <si>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</si>
  <si>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</si>
  <si>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</si>
  <si>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</si>
  <si>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</si>
  <si>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</si>
  <si>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</si>
  <si>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</si>
  <si>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</si>
  <si>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</si>
  <si>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</si>
  <si>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</si>
  <si>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</si>
  <si>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</si>
  <si>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</si>
  <si>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</si>
  <si>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</si>
  <si>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</si>
  <si>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</si>
  <si>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</si>
  <si>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</si>
  <si>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</si>
  <si>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</si>
  <si>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</si>
  <si>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</si>
  <si>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</si>
  <si>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</si>
  <si>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</si>
  <si>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</si>
  <si>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</si>
  <si>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</si>
  <si>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</si>
  <si>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</si>
  <si>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</si>
  <si>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</si>
  <si>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</si>
  <si>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</si>
  <si>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</si>
  <si>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</si>
  <si>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</si>
  <si>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</si>
  <si>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</si>
  <si>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</si>
  <si>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</si>
  <si>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</si>
  <si>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</si>
  <si>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</si>
  <si>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</si>
  <si>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</si>
  <si>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</si>
  <si>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</si>
  <si>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</si>
  <si>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</si>
  <si>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</si>
  <si>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</si>
  <si>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</si>
  <si>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</si>
  <si>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</si>
  <si>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</si>
  <si>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</si>
  <si>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</si>
  <si>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</si>
  <si>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</si>
  <si>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</si>
  <si>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</si>
  <si>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</si>
  <si>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</si>
  <si>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</si>
  <si>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</si>
  <si>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</si>
  <si>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</si>
  <si>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</si>
  <si>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</si>
  <si>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</si>
  <si>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</si>
  <si>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</si>
  <si>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</si>
  <si>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</si>
  <si>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</si>
  <si>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</si>
  <si>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</si>
  <si>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</si>
  <si>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</si>
  <si>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</si>
  <si>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</si>
  <si>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</si>
  <si>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</si>
  <si>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</si>
  <si>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</si>
  <si>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</si>
  <si>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</si>
  <si>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</si>
  <si>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</si>
  <si>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</si>
  <si>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</si>
  <si>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</si>
  <si>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</si>
  <si>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</si>
  <si>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</si>
  <si>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</si>
  <si>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</si>
  <si>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</si>
  <si>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</si>
  <si>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</si>
  <si>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</si>
  <si>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</si>
  <si>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</si>
  <si>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</si>
  <si>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</si>
  <si>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</si>
  <si>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</si>
  <si>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</si>
  <si>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</si>
  <si>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</si>
  <si>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</si>
  <si>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</si>
  <si>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</si>
  <si>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</si>
  <si>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</si>
  <si>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</si>
  <si>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</si>
  <si>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</si>
  <si>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</si>
  <si>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</si>
  <si>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</si>
  <si>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</si>
  <si>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</si>
  <si>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</si>
  <si>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</si>
  <si>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</si>
  <si>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</si>
  <si>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</si>
  <si>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</si>
  <si>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</si>
  <si>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</si>
  <si>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</si>
  <si>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</si>
  <si>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</si>
  <si>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</si>
  <si>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</si>
  <si>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</si>
  <si>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</si>
  <si>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</si>
  <si>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</si>
  <si>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</si>
  <si>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</si>
  <si>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</si>
  <si>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</si>
  <si>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</si>
  <si>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</si>
  <si>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</si>
  <si>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</si>
  <si>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</si>
  <si>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</si>
  <si>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</si>
  <si>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</si>
  <si>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</si>
  <si>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</si>
  <si>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</si>
  <si>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</si>
  <si>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</si>
  <si>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</si>
  <si>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</si>
  <si>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</si>
  <si>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</si>
  <si>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</si>
  <si>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</si>
  <si>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</si>
  <si>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</si>
  <si>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</si>
  <si>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</si>
  <si>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</si>
  <si>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</si>
  <si>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</si>
  <si>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</si>
  <si>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</si>
  <si>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</si>
  <si>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</si>
  <si>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</si>
  <si>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</si>
  <si>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</si>
  <si>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</si>
  <si>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</si>
  <si>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</si>
  <si>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</si>
  <si>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</si>
  <si>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</si>
  <si>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</si>
  <si>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</si>
  <si>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</si>
  <si>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</si>
  <si>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</si>
  <si>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</si>
  <si>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</si>
  <si>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</si>
  <si>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</si>
  <si>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</si>
  <si>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</si>
  <si>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</si>
  <si>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</si>
  <si>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</si>
  <si>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</si>
  <si>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</si>
  <si>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</si>
  <si>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</si>
  <si>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</si>
  <si>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</si>
  <si>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</si>
  <si>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</si>
  <si>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</si>
  <si>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</si>
  <si>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</si>
  <si>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</si>
  <si>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</si>
  <si>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</si>
  <si>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</si>
  <si>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</si>
  <si>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</si>
  <si>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</si>
  <si>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</si>
  <si>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</si>
  <si>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</si>
  <si>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</si>
  <si>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</si>
  <si>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</si>
  <si>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</si>
  <si>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</si>
  <si>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</si>
  <si>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</si>
  <si>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</si>
  <si>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</si>
  <si>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</si>
  <si>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</si>
  <si>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</si>
  <si>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</si>
  <si>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</si>
  <si>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</si>
  <si>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</si>
  <si>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</si>
  <si>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</si>
  <si>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</si>
  <si>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</si>
  <si>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</si>
  <si>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</si>
  <si>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</si>
  <si>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</si>
  <si>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</si>
  <si>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</si>
  <si>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</si>
  <si>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</si>
  <si>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</si>
  <si>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</si>
  <si>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</si>
  <si>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</si>
  <si>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</si>
  <si>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</si>
  <si>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</si>
  <si>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</si>
  <si>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</si>
  <si>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</si>
  <si>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</si>
  <si>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</si>
  <si>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</si>
  <si>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</si>
  <si>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</si>
  <si>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</si>
  <si>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</si>
  <si>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</si>
  <si>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2025-11-17 14:48:37
</t>
  </si>
  <si>
    <t xml:space="preserve">50  min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</si>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</sst>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315.68031817129668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8.4126041663694195E-2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45978.628744097223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45978.628744097223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45978.628744097223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45978.628744097223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45978.628744097223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45978.628744097223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45978.628744097223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45978.628744097223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45978.628744097223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45978.628744097223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45978.628744097223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45978.628744097223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45978.628744097223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45978.628744097223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45978.628744097223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45978.628744097223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45978.628744097223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45978.628744097223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45978.628744097223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45978.628744097223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45978.628744097223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45978.628744097223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45978.628744097223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45978.628744097223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45978.628744097223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45978.628744097223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45978.628744097223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45978.628744097223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45978.628744097223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45978.628744097223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45978.628744097223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45978.628744097223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45978.628744097223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45978.628744097223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45978.628744097223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45978.628744097223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45978.628744097223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45978.628744097223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45978.628744097223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45978.628744097223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45978.628744097223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45978.628744097223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45978.628744097223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45978.628744097223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45978.628744097223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45978.628744097223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45978.628744097223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45978.628744097223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45978.628744097223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45978.628744097223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45978.628744097223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45978.628744097223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45978.628744097223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45978.628744097223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45978.628744097223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45978.628744097223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45978.628744097223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45978.628744097223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45978.628744097223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45978.628744097223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45978.628744097223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45978.628744097223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45978.628744097223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45978.628744097223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45978.628744097223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45978.628744097223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45978.628744097223</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45978.628744097223</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45978.628744097223</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45978.628744097223</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EAAE5222-FF0C-45CE-8162-FF47362C9E4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153.62890613426134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2.1924015046315617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39109</v>
      </c>
      <c r="B5" s="18" t="str">
        <f>IFERROR(VLOOKUP(D5,DB!A:K,11,0),"")</f>
        <v>R2</v>
      </c>
      <c r="C5" s="18">
        <v>1</v>
      </c>
      <c r="D5" s="18" t="s">
        <v>39110</v>
      </c>
      <c r="E5" s="102" t="s">
        <v>39102</v>
      </c>
      <c r="F5" s="103">
        <v>45978.623032407406</v>
      </c>
      <c r="G5" s="104">
        <f ca="1">IFERROR(NOW()-F5,"-")</f>
        <v>5.7116898169624619E-3</v>
      </c>
      <c r="H5" s="134" t="s">
        <v>39111</v>
      </c>
      <c r="I5" s="18" t="str">
        <f>IFERROR(VLOOKUP(D5,DB!A:F,6,0),"")</f>
        <v>SCECO</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45978.628744097223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45978.628744097223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45978.628744097223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45978.628744097223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45978.628744097223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45978.628744097223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45978.628744097223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45978.628744097223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45978.628744097223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45978.628744097223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45978.628744097223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45978.628744097223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45978.628744097223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45978.628744097223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45978.628744097223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45978.628744097223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45978.628744097223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45978.628744097223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45978.628744097223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45978.628744097223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45978.628744097223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45978.628744097223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45978.628744097223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45978.628744097223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45978.628744097223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45978.628744097223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45978.628744097223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45978.628744097223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45978.628744097223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45978.628744097223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45978.628744097223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45978.628744097223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45978.628744097223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45978.628744097223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45978.628744097223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45978.628744097223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45978.628744097223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45978.628744097223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45978.628744097223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45978.628744097223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45978.628744097223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45978.628744097223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45978.628744097223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45978.628744097223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45978.628744097223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45978.628744097223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45978.628744097223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45978.628744097223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45978.628744097223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45978.628744097223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45978.628744097223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45978.628744097223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45978.628744097223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45978.628744097223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45978.628744097223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45978.628744097223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45978.628744097223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45978.628744097223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45978.628744097223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45978.628744097223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45978.628744097223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45978.628744097223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45978.628744097223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45978.628744097223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45978.628744097223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45978.628744097223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45978.628744097223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45978.628744097223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45978.628744097223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45978.628744097223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45978.628744097223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45978.628744097223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45978.628744097223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45978.628744097223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45978.628744097223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45978.628744097223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45978.628744097223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45978.628744097223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45978.628744097223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45978.628744097223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45978.628744097223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45978.628744097223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45978.628744097223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45978.628744097223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45978.628744097223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45978.628744097223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45978.628744097223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45978.628744097223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45978.628744097223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45978.628744097223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45978.628744097223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45978.628744097223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45978.628744097223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45978.628744097223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45978.628744097223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45978.628744097223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45978.628744097223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45978.628744097223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45978.628744097223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45978.628744097223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45978.628744097223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45978.628744097223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45978.628744097223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45978.628744097223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45978.628744097223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45978.628744097223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45978.628744097223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45978.628744097223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45978.628744097223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45978.628744097223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45978.628744097223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45978.628744097223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45978.628744097223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45978.628744097223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45978.628744097223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45978.628744097223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45978.628744097223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45978.628744097223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45978.628744097223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45978.628744097223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45978.628744097223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45978.628744097223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45978.628744097223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45978.628744097223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45978.628744097223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45978.628744097223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45978.628744097223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45978.628744097223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45978.628744097223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45978.628744097223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45978.628744097223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45978.628744097223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45978.628744097223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45978.628744097223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45978.628744097223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45978.628744097223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45978.628744097223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45978.628744097223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45978.628744097223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45978.628744097223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45978.628744097223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45978.628744097223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45978.628744097223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45978.628744097223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45978.628744097223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45978.628744097223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45978.628744097223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45978.628744097223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45978.628744097223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45978.628744097223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45978.628744097223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45978.628744097223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45978.628744097223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45978.628744097223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45978.628744097223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45978.628744097223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45978.628744097223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45978.628744097223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45978.628744097223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45978.628744097223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45978.628744097223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45978.628744097223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45978.628744097223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45978.628744097223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45978.628744097223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45978.628744097223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45978.628744097223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45978.628744097223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45978.628744097223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45978.628744097223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45978.628744097223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45978.628744097223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45978.628744097223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45978.628744097223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45978.628744097223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45978.628744097223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45978.628744097223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45978.628744097223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45978.628744097223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45978.628744097223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45978.628744097223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45978.628744097223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45978.628744097223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45978.628744097223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45978.628744097223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45978.628744097223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45978.628744097223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45978.628744097223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45978.628744097223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45978.628744097223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45978.628744097223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45978.628744097223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45978.628744097223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45978.628744097223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45978.628744097223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45978.628744097223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45978.628744097223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45978.628744097223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45978.628744097223</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45978.628744097223</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45978.628744097223</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45978.628744097223</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45978.628744097223</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c r="B2" s="61" t="str">
        <f>IFERROR(VLOOKUP(D2,DB!A:K,11,0),"")</f>
        <v/>
      </c>
      <c r="C2" s="18"/>
      <c r="D2" s="18"/>
      <c r="E2" s="18"/>
      <c r="F2" s="20"/>
      <c r="G2" s="21">
        <f t="shared" ref="G2:G13" ca="1" si="0">IFERROR(NOW()-F2,"-")</f>
        <v>45978.628744097223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45978.628744097223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45978.628744097223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45978.628744097223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45978.628744097223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45978.628744097223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45978.628744097223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45978.628744097223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45978.628744097223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45978.628744097223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45978.628744097223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45978.628744097223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45978.628744097223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45978.628744097223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45978.628744097223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45978.628744097223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45978.628744097223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45978.628744097223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45978.628744097223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45978.628744097223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45978.628744097223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45978.628744097223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45978.628744097223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45978.628744097223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45978.628744097223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45978.628744097223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45978.628744097223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45978.628744097223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45978.628744097223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45978.628744097223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45978.628744097223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45978.628744097223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45978.628744097223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45978.628744097223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45978.628744097223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45978.628744097223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45978.628744097223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45978.628744097223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45978.628744097223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45978.628744097223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45978.628744097223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45978.628744097223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45978.628744097223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45978.628744097223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45978.628744097223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45978.628744097223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45978.628744097223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45978.628744097223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45978.628744097223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45978.628744097223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45978.628744097223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45978.628744097223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45978.628744097223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45978.628744097223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45978.628744097223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45978.628744097223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45978.628744097223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45978.628744097223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45978.628744097223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45978.628744097223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45978.628744097223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45978.628744097223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45978.628744097223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45978.628744097223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45978.628744097223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45978.628744097223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45978.628744097223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45978.628744097223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45978.628744097223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45978.628744097223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45978.628744097223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45978.628744097223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45978.628744097223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45978.628744097223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45978.628744097223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45978.628744097223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45978.628744097223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45978.628744097223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45978.628744097223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45978.628744097223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45978.628744097223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45978.628744097223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45978.628744097223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45978.628744097223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45978.628744097223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45978.628744097223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45978.628744097223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45978.628744097223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45978.628744097223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45978.628744097223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45978.628744097223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45978.628744097223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45978.628744097223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45978.628744097223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45978.628744097223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45978.628744097223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45978.628744097223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45978.628744097223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45978.628744097223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45978.628744097223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45978.628744097223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45978.628744097223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45978.628744097223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45978.628744097223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45978.628744097223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45978.628744097223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45978.628744097223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45978.628744097223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45978.628744097223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45978.628744097223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45978.628744097223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45978.628744097223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45978.628744097223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45978.628744097223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45978.628744097223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45978.628744097223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45978.628744097223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45978.628744097223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45978.628744097223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45978.628744097223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45978.628744097223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45978.628744097223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45978.628744097223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45978.628744097223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45978.628744097223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45978.628744097223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45978.628744097223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45978.628744097223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45978.628744097223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45978.628744097223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45978.628744097223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45978.628744097223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45978.628744097223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45978.628744097223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45978.628744097223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45978.628744097223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45978.628744097223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45978.628744097223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45978.628744097223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45978.628744097223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45978.628744097223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45978.628744097223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45978.628744097223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45978.628744097223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45978.628744097223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45978.628744097223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45978.628744097223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45978.628744097223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45978.628744097223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45978.628744097223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45978.628744097223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45978.628744097223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45978.628744097223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45978.628744097223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45978.628744097223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45978.628744097223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45978.628744097223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45978.628744097223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45978.628744097223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45978.628744097223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45978.628744097223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45978.628744097223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45978.628744097223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45978.628744097223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45978.628744097223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45978.628744097223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45978.628744097223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45978.628744097223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45978.628744097223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45978.628744097223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45978.628744097223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45978.628744097223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45978.628744097223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45978.628744097223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45978.628744097223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45978.628744097223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45978.628744097223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45978.628744097223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45978.628744097223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45978.628744097223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45978.628744097223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45978.628744097223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45978.628744097223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45978.628744097223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45978.628744097223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45978.628744097223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45978.628744097223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45978.628744097223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45978.628744097223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45978.628744097223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45978.628744097223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45978.628744097223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45978.628744097223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45978.628744097223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45978.628744097223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45978.628744097223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45978.628744097223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45978.628744097223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45978.628744097223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45978.628744097223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45978.628744097223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45978.628744097223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45978.628744097223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45978.628744097223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45978.628744097223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45978.628744097223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45978.628744097223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45978.628744097223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45978.628744097223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45978.628744097223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45978.628744097223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45978.628744097223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45978.628744097223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45978.628744097223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45978.628744097223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45978.628744097223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45978.628744097223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45978.628744097223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45978.628744097223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45978.628744097223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45978.628744097223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45978.628744097223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45978.628744097223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45978.628744097223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45978.628744097223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45978.628744097223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45978.628744097223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45978.628744097223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45978.628744097223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45978.628744097223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45978.628744097223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45978.628744097223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45978.628744097223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45978.628744097223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45978.628744097223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45978.628744097223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45978.628744097223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45978.628744097223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45978.628744097223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45978.628744097223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45978.628744097223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45978.628744097223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45978.628744097223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45978.628744097223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45978.628744097223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45978.628744097223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45978.628744097223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45978.628744097223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45978.628744097223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45978.628744097223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45978.628744097223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45978.628744097223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45978.628744097223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45978.628744097223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45978.628744097223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45978.628744097223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45978.628744097223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45978.628744097223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45978.628744097223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45978.628744097223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45978.628744097223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45978.628744097223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45978.628744097223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45978.628744097223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45978.628744097223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45978.628744097223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45978.628744097223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45978.628744097223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45978.628744097223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45978.628744097223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45978.628744097223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45978.628744097223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45978.628744097223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45978.628744097223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45978.628744097223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45978.628744097223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45978.628744097223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45978.628744097223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45978.628744097223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45978.628744097223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45978.628744097223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45978.628744097223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45978.628744097223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45978.628744097223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45978.628744097223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45978.628744097223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45978.628744097223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45978.628744097223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45978.628744097223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45978.628744097223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45978.628744097223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45978.628744097223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45978.628744097223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45978.628744097223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45978.628744097223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45978.628744097223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45978.628744097223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45978.628744097223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45978.628744097223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45978.628744097223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45978.628744097223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45978.628744097223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45978.628744097223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45978.628744097223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45978.628744097223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45978.628744097223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45978.628744097223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45978.628744097223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45978.628744097223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45978.628744097223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45978.628744097223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45978.628744097223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45978.628744097223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45978.628744097223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45978.628744097223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45978.628744097223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45978.628744097223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45978.628744097223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45978.628744097223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45978.628744097223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45978.628744097223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45978.628744097223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45978.628744097223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45978.628744097223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45978.628744097223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45978.628744097223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45978.628744097223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45978.628744097223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45978.628744097223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45978.628744097223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45978.628744097223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45978.628744097223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45978.628744097223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45978.628744097223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45978.628744097223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45978.628744097223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45978.628744097223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45978.628744097223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45978.628744097223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45978.628744097223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45978.628744097223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45978.628744097223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45978.628744097223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45978.628744097223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45978.628744097223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45978.628744097223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45978.628744097223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45978.628744097223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45978.628744097223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45978.628744097223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45978.628744097223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45978.628744097223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45978.628744097223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45978.628744097223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45978.628744097223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45978.628744097223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45978.628744097223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45978.628744097223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45978.628744097223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45978.628744097223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45978.628744097223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45978.628744097223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45978.628744097223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45978.628744097223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45978.628744097223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45978.628744097223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45978.628744097223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45978.628744097223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45978.628744097223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45978.628744097223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45978.628744097223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45978.628744097223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45978.628744097223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45978.628744097223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45978.628744097223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45978.628744097223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45978.628744097223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45978.628744097223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45978.628744097223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45978.628744097223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45978.628744097223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45978.628744097223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45978.628744097223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45978.628744097223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45978.628744097223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45978.628744097223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45978.628744097223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45978.628744097223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45978.628744097223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45978.628744097223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45978.628744097223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45978.628744097223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45978.628744097223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45978.628744097223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45978.628744097223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45978.628744097223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45978.628744097223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45978.628744097223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45978.628744097223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45978.628744097223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45978.628744097223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45978.628744097223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45978.628744097223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45978.628744097223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45978.628744097223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45978.628744097223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45978.628744097223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45978.628744097223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45978.628744097223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45978.628744097223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45978.628744097223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45978.628744097223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45978.628744097223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45978.628744097223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45978.628744097223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45978.628744097223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45978.628744097223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45978.628744097223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45978.628744097223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45978.628744097223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45978.628744097223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45978.628744097223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45978.628744097223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45978.628744097223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45978.628744097223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45978.628744097223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45978.628744097223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45978.628744097223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45978.628744097223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45978.628744097223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45978.628744097223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45978.628744097223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45978.628744097223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45978.628744097223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45978.628744097223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45978.628744097223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45978.628744097223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45978.628744097223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45978.628744097223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45978.628744097223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45978.628744097223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45978.628744097223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45978.628744097223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45978.628744097223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45978.628744097223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45978.628744097223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45978.628744097223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45978.628744097223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45978.628744097223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45978.628744097223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45978.628744097223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45978.628744097223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45978.628744097223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45978.628744097223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45978.628744097223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45978.628744097223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45978.628744097223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45978.628744097223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45978.628744097223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45978.628744097223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45978.628744097223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45978.628744097223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45978.628744097223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45978.628744097223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45978.628744097223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45978.628744097223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45978.628744097223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45978.628744097223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45978.628744097223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45978.628744097223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45978.628744097223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45978.628744097223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45978.628744097223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45978.628744097223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45978.628744097223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45978.628744097223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45978.628744097223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45978.628744097223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45978.628744097223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45978.628744097223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45978.628744097223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45978.628744097223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45978.628744097223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45978.628744097223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45978.628744097223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45978.628744097223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45978.628744097223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45978.628744097223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45978.628744097223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45978.628744097223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45978.628744097223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45978.628744097223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45978.628744097223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45978.628744097223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45978.628744097223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45978.628744097223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45978.628744097223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45978.628744097223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45978.628744097223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45978.628744097223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45978.628744097223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45978.628744097223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45978.628744097223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45978.628744097223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45978.628744097223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45978.628744097223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45978.628744097223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45978.628744097223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45978.628744097223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45978.628744097223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45978.628744097223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45978.628744097223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45978.628744097223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45978.628744097223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45978.628744097223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45978.628744097223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45978.628744097223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45978.628744097223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45978.628744097223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45978.628744097223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45978.628744097223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45978.628744097223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45978.628744097223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45978.628744097223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45978.628744097223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45978.628744097223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45978.628744097223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45978.628744097223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45978.628744097223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45978.628744097223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45978.628744097223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45978.628744097223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45978.628744097223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45978.628744097223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45978.628744097223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45978.628744097223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45978.628744097223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45978.628744097223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45978.628744097223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45978.628744097223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45978.628744097223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45978.628744097223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45978.628744097223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45978.628744097223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45978.628744097223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45978.628744097223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45978.628744097223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45978.628744097223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45978.628744097223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45978.628744097223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45978.628744097223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45978.628744097223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45978.628744097223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45978.628744097223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45978.628744097223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45978.628744097223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45978.628744097223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45978.628744097223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45978.628744097223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45978.628744097223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45978.628744097223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45978.628744097223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45978.628744097223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45978.628744097223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45978.628744097223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45978.628744097223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45978.628744097223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45978.628744097223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45978.628744097223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45978.628744097223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45978.628744097223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45978.628744097223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45978.628744097223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45978.628744097223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45978.628744097223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45978.628744097223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45978.628744097223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45978.628744097223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45978.628744097223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45978.628744097223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45978.628744097223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45978.628744097223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45978.628744097223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45978.628744097223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45978.628744097223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45978.628744097223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45978.628744097223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45978.628744097223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45978.628744097223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45978.628744097223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45978.628744097223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45978.628744097223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45978.628744097223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45978.628744097223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45978.628744097223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45978.628744097223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45978.628744097223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45978.628744097223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45978.628744097223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45978.628744097223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45978.628744097223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45978.628744097223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45978.628744097223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45978.628744097223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45978.628744097223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45978.628744097223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45978.628744097223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45978.628744097223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45978.628744097223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45978.628744097223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45978.628744097223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45978.628744097223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45978.628744097223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45978.628744097223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45978.628744097223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45978.628744097223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45978.628744097223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45978.628744097223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45978.628744097223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45978.628744097223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45978.628744097223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45978.628744097223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45978.628744097223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45978.628744097223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45978.628744097223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45978.628744097223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45978.628744097223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45978.628744097223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45978.628744097223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45978.628744097223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45978.628744097223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45978.628744097223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45978.628744097223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45978.628744097223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45978.628744097223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45978.628744097223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45978.628744097223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45978.628744097223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45978.628744097223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45978.628744097223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45978.628744097223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45978.628744097223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45978.628744097223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45978.628744097223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45978.628744097223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45978.628744097223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45978.628744097223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45978.628744097223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45978.628744097223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45978.628744097223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45978.628744097223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45978.628744097223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45978.628744097223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45978.628744097223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45978.628744097223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45978.628744097223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45978.628744097223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45978.628744097223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45978.628744097223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45978.628744097223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45978.628744097223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45978.628744097223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45978.628744097223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45978.628744097223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45978.628744097223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45978.628744097223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45978.628744097223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45978.628744097223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45978.628744097223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45978.628744097223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45978.628744097223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45978.628744097223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45978.628744097223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45978.628744097223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45978.628744097223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45978.628744097223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45978.628744097223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45978.628744097223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45978.628744097223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45978.628744097223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45978.628744097223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45978.628744097223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45978.628744097223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45978.628744097223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45978.628744097223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45978.628744097223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45978.628744097223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45978.628744097223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45978.628744097223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45978.628744097223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45978.628744097223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45978.628744097223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45978.628744097223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45978.628744097223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45978.628744097223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45978.628744097223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45978.628744097223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45978.628744097223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45978.628744097223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45978.628744097223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45978.628744097223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45978.628744097223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45978.628744097223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45978.628744097223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45978.628744097223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45978.628744097223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45978.628744097223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45978.628744097223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45978.628744097223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45978.628744097223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45978.628744097223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45978.628744097223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45978.628744097223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45978.628744097223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45978.628744097223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45978.628744097223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45978.628744097223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45978.628744097223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45978.628744097223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45978.628744097223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45978.628744097223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45978.628744097223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45978.628744097223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45978.628744097223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45978.628744097223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45978.628744097223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45978.628744097223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45978.628744097223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45978.628744097223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45978.628744097223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45978.628744097223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45978.628744097223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45978.628744097223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45978.628744097223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45978.628744097223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45978.628744097223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45978.628744097223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45978.628744097223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45978.628744097223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45978.628744097223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45978.628744097223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45978.628744097223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45978.628744097223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45978.628744097223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45978.628744097223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45978.628744097223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45978.628744097223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45978.628744097223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45978.628744097223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45978.628744097223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45978.628744097223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45978.628744097223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45978.628744097223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45978.628744097223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45978.628744097223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45978.628744097223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45978.628744097223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45978.628744097223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45978.628744097223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45978.628744097223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45978.628744097223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45978.628744097223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45978.628744097223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45978.628744097223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45978.628744097223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45978.628744097223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45978.628744097223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45978.628744097223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45978.628744097223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45978.628744097223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45978.628744097223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45978.628744097223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45978.628744097223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45978.628744097223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45978.628744097223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45978.628744097223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45978.628744097223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45978.628744097223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45978.628744097223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45978.628744097223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45978.628744097223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45978.628744097223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45978.628744097223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45978.628744097223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45978.628744097223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45978.628744097223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45978.628744097223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45978.628744097223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45978.628744097223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45978.628744097223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45978.628744097223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45978.628744097223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45978.628744097223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45978.628744097223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45978.628744097223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45978.628744097223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45978.628744097223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45978.628744097223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45978.628744097223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45978.628744097223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45978.628744097223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45978.628744097223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45978.628744097223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45978.628744097223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45978.628744097223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45978.628744097223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45978.628744097223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45978.628744097223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45978.628744097223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45978.628744097223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45978.628744097223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45978.628744097223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45978.628744097223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45978.628744097223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45978.628744097223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45978.628744097223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45978.628744097223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45978.628744097223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45978.628744097223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45978.628744097223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45978.628744097223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45978.628744097223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45978.628744097223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45978.628744097223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45978.628744097223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45978.628744097223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45978.628744097223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45978.628744097223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45978.628744097223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45978.628744097223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45978.628744097223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45978.628744097223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45978.628744097223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45978.628744097223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45978.628744097223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45978.628744097223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45978.628744097223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45978.628744097223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45978.628744097223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45978.628744097223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45978.628744097223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45978.628744097223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45978.628744097223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45978.628744097223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45978.628744097223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45978.628744097223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45978.628744097223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45978.628744097223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45978.628744097223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45978.628744097223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45978.628744097223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45978.628744097223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45978.628744097223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45978.628744097223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45978.628744097223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45978.628744097223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45978.628744097223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45978.628744097223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45978.628744097223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45978.628744097223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45978.628744097223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45978.628744097223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45978.628744097223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45978.628744097223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45978.628744097223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45978.628744097223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45978.628744097223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45978.628744097223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45978.628744097223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45978.628744097223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45978.628744097223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45978.628744097223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45978.628744097223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45978.628744097223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45978.628744097223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45978.628744097223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45978.628744097223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45978.628744097223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45978.628744097223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45978.628744097223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45978.628744097223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45978.628744097223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45978.628744097223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45978.628744097223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45978.628744097223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45978.628744097223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45978.628744097223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45978.628744097223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45978.628744097223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45978.628744097223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45978.628744097223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45978.628744097223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45978.628744097223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45978.628744097223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45978.628744097223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45978.628744097223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45978.628744097223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45978.628744097223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45978.628744097223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45978.628744097223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45978.628744097223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45978.628744097223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45978.628744097223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45978.628744097223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45978.628744097223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45978.628744097223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45978.628744097223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45978.628744097223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45978.628744097223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45978.628744097223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45978.628744097223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45978.628744097223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45978.628744097223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45978.628744097223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45978.628744097223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45978.628744097223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45978.628744097223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45978.628744097223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45978.628744097223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45978.628744097223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45978.628744097223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45978.628744097223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45978.628744097223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45978.628744097223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45978.628744097223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45978.628744097223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45978.628744097223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45978.628744097223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45978.628744097223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45978.628744097223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45978.628744097223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45978.628744097223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45978.628744097223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45978.628744097223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45978.628744097223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45978.628744097223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45978.628744097223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45978.628744097223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45978.628744097223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45978.628744097223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45978.628744097223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45978.628744097223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45978.628744097223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45978.628744097223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45978.628744097223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45978.628744097223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45978.628744097223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45978.628744097223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45978.628744097223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45978.628744097223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45978.628744097223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45978.628744097223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45978.628744097223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45978.628744097223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45978.628744097223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45978.628744097223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45978.628744097223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45978.628744097223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45978.628744097223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45978.628744097223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45978.628744097223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45978.628744097223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45978.628744097223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45978.628744097223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45978.628744097223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45978.628744097223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45978.628744097223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45978.628744097223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45978.628744097223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45978.628744097223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45978.628744097223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45978.628744097223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45978.628744097223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45978.628744097223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45978.628744097223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45978.628744097223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45978.628744097223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45978.628744097223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45978.628744097223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45978.628744097223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45978.628744097223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45978.628744097223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45978.628744097223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45978.628744097223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45978.628744097223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45978.628744097223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45978.628744097223</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275.14802650462661</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0.11324641203827923</v>
      </c>
      <c r="H3" s="95">
        <v>45978.208923611113</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1</v>
      </c>
      <c r="D4" s="91" t="s">
        <v>30502</v>
      </c>
      <c r="E4" s="94" t="s">
        <v>39021</v>
      </c>
      <c r="F4" s="95">
        <v>45978.578518518516</v>
      </c>
      <c r="G4" s="96">
        <f ca="1">IFERROR(NOW()-F4,"")</f>
        <v>5.0225578706886154E-2</v>
      </c>
      <c r="H4" s="95">
        <v>45978.578472222223</v>
      </c>
      <c r="I4" s="113" t="str">
        <f>IFERROR(VLOOKUP(D4,DB!A:F,6,0),"")</f>
        <v>SCECO</v>
      </c>
      <c r="J4" s="113" t="str">
        <f>IFERROR(VLOOKUP(D4,DB!A:G,7,0),"")</f>
        <v>Dead+In progress</v>
      </c>
      <c r="K4" s="97" t="s">
        <v>39118</v>
      </c>
      <c r="L4" s="91" t="str">
        <f>IFERROR(VLOOKUP(D4,DB!A:I,9,0),"")</f>
        <v>Latis</v>
      </c>
    </row>
    <row r="5" spans="1:16" ht="15" customHeight="1">
      <c r="A5" s="113"/>
      <c r="B5" s="113" t="str">
        <f>IFERROR(VLOOKUP(D5,DB!A:K,11,0),"")</f>
        <v/>
      </c>
      <c r="C5" s="93"/>
      <c r="D5" s="91"/>
      <c r="E5" s="94"/>
      <c r="F5" s="95"/>
      <c r="G5" s="96">
        <f ca="1">IFERROR(NOW()-F5,"")</f>
        <v>45978.628744097223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45978.628744097223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45978.628744097223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45978.628744097223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45978.628744097223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45978.628744097223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45978.628744097223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45978.628744097223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45978.628744097223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45978.628744097223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45978.628744097223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45978.628744097223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45978.628744097223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45978.628744097223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45978.628744097223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45978.628744097223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45978.628744097223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45978.628744097223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45978.628744097223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45978.628744097223</v>
      </c>
      <c r="H24" s="95"/>
      <c r="I24" s="113" t="str">
        <f>IFERROR(VLOOKUP(D24,DB!A:F,6,0),"")</f>
        <v/>
      </c>
      <c r="J24" s="113" t="str">
        <f>IFERROR(VLOOKUP(D24,DB!A:G,7,0),"")</f>
        <v/>
      </c>
      <c r="K24" s="97"/>
      <c r="L24" s="91" t="str">
        <f>IFERROR(VLOOKUP(D24,DB!A:I,9,0),"")</f>
        <v/>
      </c>
    </row>
    <row r="25" spans="1:12" ht="15" customHeight="1">
      <c r="A25" s="113"/>
      <c r="B25" s="113" t="str">
        <f>IFERROR(VLOOKUP(D25,DB!A:K,11,0),"")</f>
        <v>R4</v>
      </c>
      <c r="C25" s="93"/>
      <c r="D25" s="91" t="s">
        <v>35897</v>
      </c>
      <c r="E25" s="94"/>
      <c r="F25" s="95"/>
      <c r="G25" s="96">
        <f ca="1">IFERROR(NOW()-F25,"")</f>
        <v>45978.628744097223</v>
      </c>
      <c r="H25" s="95"/>
      <c r="I25" s="113" t="str">
        <f>IFERROR(VLOOKUP(D25,DB!A:F,6,0),"")</f>
        <v>SCECO</v>
      </c>
      <c r="J25" s="113" t="str">
        <f>IFERROR(VLOOKUP(D25,DB!A:G,7,0),"")</f>
        <v>Dead+Good</v>
      </c>
      <c r="K25" s="97"/>
      <c r="L25" s="91" t="str">
        <f>IFERROR(VLOOKUP(D25,DB!A:I,9,0),"")</f>
        <v>Latis</v>
      </c>
    </row>
    <row r="26" spans="1:12" ht="15" customHeight="1">
      <c r="A26" s="113"/>
      <c r="B26" s="113" t="str">
        <f>IFERROR(VLOOKUP(D26,DB!A:K,11,0),"")</f>
        <v/>
      </c>
      <c r="C26" s="93"/>
      <c r="D26" s="91"/>
      <c r="E26" s="94"/>
      <c r="F26" s="95"/>
      <c r="G26" s="96">
        <f ca="1">IFERROR(NOW()-F26,"")</f>
        <v>45978.628744097223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45978.628744097223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45978.628744097223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45978.628744097223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45978.628744097223</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86.796683912034496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52.43986678240617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29.967632986110402</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6">
        <v>45977.514803240738</v>
      </c>
      <c r="G5" s="111">
        <f t="shared" ref="G5:G8" ca="1" si="2">IFERROR(NOW()-F5,"")</f>
        <v>1.1139408564849873</v>
      </c>
      <c r="H5" s="136">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09">
        <f t="shared" ca="1" si="2"/>
        <v>45978.628744097223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45978.628744097223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45978.628744097223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45978.628744097223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45978.628744097223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45978.628744097223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45978.628744097223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45978.628744097223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45978.628744097223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45978.628744097223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45978.628744097223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45978.628744097223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45978.628744097223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45978.628744097223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45978.628744097223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45978.628744097223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45978.628744097223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45978.628744097223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45978.628744097223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45978.628744097223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45978.628744097223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45978.628744097223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45978.628744097223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45978.628744097223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45978.628744097223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45978.628744097223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45978.628744097223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45978.628744097223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45978.628744097223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45978.628744097223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45978.628744097223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45978.628744097223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45978.628744097223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45978.628744097223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45978.628744097223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45978.628744097223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45978.628744097223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45978.628744097223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45978.628744097223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45978.628744097223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45978.628744097223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45978.628744097223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45978.628744097223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45978.628744097223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45978.628744097223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45978.628744097223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45978.628744097223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45978.628744097223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45978.628744097223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45978.628744097223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45978.628744097223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45978.628744097223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45978.628744097223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45978.628744097223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45978.628744097223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45978.628744097223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45978.628744097223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45978.628744097223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45978.628744097223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45978.628744097223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45978.628744097223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45978.628744097223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45978.628744097223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45978.628744097223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45978.628744097223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45978.628744097223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45978.628744097223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45978.628744097223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45978.628744097223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45978.628744097223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45978.628744097223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45978.628744097223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45978.628744097223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45978.628744097223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45978.628744097223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45978.628744097223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45978.628744097223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45978.628744097223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45978.628744097223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45978.628744097223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45978.628744097223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45978.628744097223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45978.628744097223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45978.628744097223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45978.628744097223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45978.628744097223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45978.628744097223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45978.628744097223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45978.628744097223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45978.628744097223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45978.628744097223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45978.628744097223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45978.628744097223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45978.628744097223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45978.628744097223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45978.628744097223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45978.628744097223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45978.628744097223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45978.628744097223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45978.628744097223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45978.628744097223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45978.628744097223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45978.628744097223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45978.628744097223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45978.628744097223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45978.628744097223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45978.628744097223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45978.628744097223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45978.628744097223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45978.628744097223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45978.628744097223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45978.628744097223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45978.628744097223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45978.628744097223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45978.628744097223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45978.628744097223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45978.628744097223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45978.628744097223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45978.628744097223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45978.628744097223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45978.628744097223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45978.628744097223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45978.628744097223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45978.628744097223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45978.628744097223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45978.628744097223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45978.628744097223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45978.628744097223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45978.628744097223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45978.628744097223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45978.628744097223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45978.628744097223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45978.628744097223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45978.628744097223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45978.628744097223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45978.628744097223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45978.628744097223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45978.628744097223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45978.628744097223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45978.628744097223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45978.628744097223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45978.628744097223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45978.628744097223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45978.628744097223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45978.628744097223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45978.628744097223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45978.628744097223</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45978.628744097223</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45978.628744097223</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45978.628744097223</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45978.628744097223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45978.628744097223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45978.628744097223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45978.628744097223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45978.628744097223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45978.628744097223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45978.628744097223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45978.628744097223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45978.628744097223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45978.628744097223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45978.628744097223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45978.628744097223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45978.628744097223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45978.628744097223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45978.628744097223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45978.628744097223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45978.628744097223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45978.628744097223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45978.628744097223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45978.628744097223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45978.628744097223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45978.628744097223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45978.628744097223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45978.628744097223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45978.628744097223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45978.628744097223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45978.628744097223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45978.628744097223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45978.628744097223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45978.628744097223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45978.628744097223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45978.628744097223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45978.628744097223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45978.628744097223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45978.628744097223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45978.628744097223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45978.628744097223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45978.628744097223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45978.628744097223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45978.628744097223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45978.628744097223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45978.628744097223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45978.628744097223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45978.628744097223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45978.628744097223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45978.628744097223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45978.628744097223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45978.628744097223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45978.628744097223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45978.628744097223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45978.628744097223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45978.628744097223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45978.628744097223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45978.628744097223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45978.628744097223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45978.628744097223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45978.628744097223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45978.628744097223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45978.628744097223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45978.628744097223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45978.628744097223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45978.628744097223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45978.628744097223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45978.628744097223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45978.628744097223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45978.628744097223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45978.628744097223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45978.628744097223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45978.628744097223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45978.628744097223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45978.628744097223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45978.628744097223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45978.628744097223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45978.628744097223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45978.628744097223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45978.628744097223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45978.628744097223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45978.628744097223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45978.628744097223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45978.628744097223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45978.628744097223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45978.628744097223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45978.628744097223</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45978.628744097223</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45978.628744097223</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45978.628744097223</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45978.628744097223</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